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erver09\fu\Общая\отдел форм и испо бюдж\2023\УТОЧНЕНИЕ ИЮНЬ\Справочно\"/>
    </mc:Choice>
  </mc:AlternateContent>
  <bookViews>
    <workbookView xWindow="0" yWindow="60" windowWidth="16380" windowHeight="8130" tabRatio="500"/>
  </bookViews>
  <sheets>
    <sheet name="доходы 23-25" sheetId="2" r:id="rId1"/>
  </sheets>
  <definedNames>
    <definedName name="_xlnm.Print_Titles" localSheetId="0">'доходы 23-25'!$5:$7</definedName>
  </definedNames>
  <calcPr calcId="152511"/>
</workbook>
</file>

<file path=xl/calcChain.xml><?xml version="1.0" encoding="utf-8"?>
<calcChain xmlns="http://schemas.openxmlformats.org/spreadsheetml/2006/main">
  <c r="D51" i="2" l="1"/>
  <c r="E51" i="2"/>
  <c r="C51" i="2"/>
  <c r="C61" i="2"/>
  <c r="C60" i="2"/>
  <c r="C57" i="2"/>
  <c r="C47" i="2"/>
  <c r="C40" i="2"/>
  <c r="C38" i="2"/>
  <c r="C36" i="2"/>
  <c r="C27" i="2"/>
  <c r="C24" i="2"/>
  <c r="C20" i="2"/>
  <c r="C16" i="2"/>
  <c r="C11" i="2"/>
  <c r="C9" i="2"/>
  <c r="D61" i="2"/>
  <c r="D60" i="2"/>
  <c r="D57" i="2"/>
  <c r="D47" i="2"/>
  <c r="D40" i="2"/>
  <c r="D38" i="2"/>
  <c r="D36" i="2"/>
  <c r="D27" i="2"/>
  <c r="D24" i="2"/>
  <c r="D20" i="2"/>
  <c r="D16" i="2"/>
  <c r="D11" i="2"/>
  <c r="D9" i="2"/>
  <c r="C8" i="2" l="1"/>
  <c r="D8" i="2"/>
  <c r="D46" i="2"/>
  <c r="D45" i="2" s="1"/>
  <c r="E53" i="2"/>
  <c r="E52" i="2"/>
  <c r="D69" i="2" l="1"/>
  <c r="C46" i="2"/>
  <c r="C45" i="2" s="1"/>
  <c r="C69" i="2" s="1"/>
  <c r="E68" i="2"/>
  <c r="E67" i="2"/>
  <c r="E66" i="2"/>
  <c r="E65" i="2"/>
  <c r="E64" i="2"/>
  <c r="E63" i="2"/>
  <c r="E62" i="2"/>
  <c r="E60" i="2"/>
  <c r="E59" i="2"/>
  <c r="E58" i="2"/>
  <c r="E56" i="2"/>
  <c r="E55" i="2"/>
  <c r="E54" i="2"/>
  <c r="E50" i="2"/>
  <c r="E49" i="2"/>
  <c r="E48" i="2"/>
  <c r="E44" i="2"/>
  <c r="E43" i="2"/>
  <c r="E42" i="2"/>
  <c r="E41" i="2"/>
  <c r="E39" i="2"/>
  <c r="E37" i="2"/>
  <c r="E35" i="2"/>
  <c r="E34" i="2"/>
  <c r="E33" i="2"/>
  <c r="E32" i="2"/>
  <c r="E31" i="2"/>
  <c r="E30" i="2"/>
  <c r="E29" i="2"/>
  <c r="E28" i="2"/>
  <c r="E26" i="2"/>
  <c r="E27" i="2"/>
  <c r="E40" i="2" l="1"/>
  <c r="E11" i="2" l="1"/>
  <c r="E10" i="2" l="1"/>
  <c r="E12" i="2"/>
  <c r="E13" i="2"/>
  <c r="E14" i="2"/>
  <c r="E15" i="2"/>
  <c r="E17" i="2"/>
  <c r="E18" i="2"/>
  <c r="E19" i="2"/>
  <c r="E21" i="2"/>
  <c r="E22" i="2"/>
  <c r="E23" i="2"/>
  <c r="E25" i="2"/>
  <c r="E61" i="2"/>
  <c r="E47" i="2"/>
  <c r="E38" i="2"/>
  <c r="E36" i="2"/>
  <c r="E57" i="2" l="1"/>
  <c r="E46" i="2" l="1"/>
  <c r="E45" i="2" s="1"/>
  <c r="E69" i="2"/>
  <c r="E24" i="2"/>
  <c r="E20" i="2"/>
  <c r="E16" i="2"/>
  <c r="E8" i="2" l="1"/>
  <c r="E9" i="2"/>
</calcChain>
</file>

<file path=xl/sharedStrings.xml><?xml version="1.0" encoding="utf-8"?>
<sst xmlns="http://schemas.openxmlformats.org/spreadsheetml/2006/main" count="136" uniqueCount="135">
  <si>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</si>
  <si>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</si>
  <si>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</si>
  <si>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</si>
  <si>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</si>
  <si>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</si>
  <si>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</si>
  <si>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</si>
  <si>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</si>
  <si>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</si>
  <si>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</si>
  <si>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</si>
  <si>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</si>
  <si>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</si>
  <si>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</si>
  <si>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</si>
  <si>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</si>
  <si>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</si>
  <si>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</si>
  <si>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</si>
  <si>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</si>
  <si>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</si>
  <si>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</si>
  <si>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</si>
  <si>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</si>
  <si>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</si>
  <si>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</si>
  <si>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</si>
  <si>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</si>
  <si>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</si>
  <si>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</si>
  <si>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</si>
  <si>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</si>
  <si>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</si>
  <si>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</si>
  <si>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</si>
  <si>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</si>
  <si>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</si>
  <si>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</si>
  <si>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</si>
  <si>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</si>
  <si>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</si>
  <si>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</si>
  <si>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</si>
  <si>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</si>
  <si>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</si>
  <si>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</si>
  <si>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</si>
  <si>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</si>
  <si>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</si>
  <si>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2 02 25243 14 0000 150</t>
  </si>
  <si>
    <t>2 02 25304 14 0000 150</t>
  </si>
  <si>
    <t>2 02 25555 14 0000 150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</si>
  <si>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</si>
  <si>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</si>
  <si>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</si>
  <si>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</si>
  <si>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</si>
  <si>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</si>
  <si>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</si>
  <si>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</si>
  <si>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</si>
  <si>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</si>
  <si>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</si>
  <si>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</si>
  <si>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</si>
  <si>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</si>
  <si>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</si>
  <si>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</si>
  <si>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</si>
  <si>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</si>
  <si>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</si>
  <si>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</si>
  <si>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</si>
  <si>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</si>
  <si>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</si>
  <si>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</si>
  <si>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</si>
  <si>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</si>
  <si>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</si>
  <si>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</si>
  <si>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</si>
  <si>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</si>
  <si>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</si>
  <si>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</si>
  <si>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</si>
  <si>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</si>
  <si>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</si>
  <si>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</si>
  <si>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</si>
  <si>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</si>
  <si>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</si>
  <si>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</si>
  <si>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</si>
  <si>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</si>
  <si>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</si>
  <si>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</si>
  <si>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</si>
  <si>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</si>
  <si>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</si>
  <si>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</si>
  <si>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</si>
  <si>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</si>
  <si>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</si>
  <si>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</si>
  <si>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</si>
  <si>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</si>
  <si>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</si>
  <si>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</si>
  <si>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</si>
  <si>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</si>
  <si>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</si>
  <si>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</si>
  <si>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</si>
  <si>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</si>
  <si>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</si>
  <si>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</si>
  <si>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</si>
  <si>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</si>
  <si>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</si>
  <si>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</si>
  <si>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отклон.</t>
  </si>
  <si>
    <t xml:space="preserve">Пояснения 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</si>
  <si>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</si>
  <si>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х</t>
  </si>
  <si>
    <t>(тыс. руб.)</t>
  </si>
  <si>
    <t>май</t>
  </si>
  <si>
    <t>июнь</t>
  </si>
  <si>
    <t>2 02 20300 14 0000 150</t>
  </si>
  <si>
    <t>Субсидии бюджетам муниципальных округов на обеспечение мероприятий по модернизации систем коммунальной инфраструктуры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</si>
  <si>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</si>
  <si>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</si>
  <si>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2024 год</t>
  </si>
  <si>
    <t>Справочно 2.1.</t>
  </si>
  <si>
    <r>
      <t xml:space="preserve">2024 год   </t>
    </r>
    <r>
      <rPr>
        <sz val="11"/>
        <rFont val="Liberation Serif"/>
        <family val="1"/>
        <charset val="204"/>
      </rPr>
      <t>на основании уведомления о изменении бюджетных ассигнований от 11.05.2023 (новая субсидия)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</si>
</sst>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8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sz val="10"/>
      <color rgb="FFFF0000"/>
      <name val="Liberation Serif"/>
      <family val="1"/>
      <charset val="204"/>
    </font>
    <font>
      <b/>
      <u/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2" fillId="0" borderId="0" xfId="1" applyFont="1"/>
    <xf numFmtId="0" fontId="3" fillId="0" borderId="0" xfId="0" applyFont="1"/>
    <xf numFmtId="0" fontId="4" fillId="0" borderId="0" xfId="1" applyFont="1" applyAlignment="1">
      <alignment horizontal="justify" vertical="top" wrapText="1"/>
    </xf>
    <xf numFmtId="0" fontId="5" fillId="0" borderId="0" xfId="1" applyFont="1" applyBorder="1" applyAlignment="1">
      <alignment vertical="center" wrapText="1"/>
    </xf>
    <xf numFmtId="0" fontId="4" fillId="0" borderId="0" xfId="1" applyFont="1" applyAlignment="1">
      <alignment vertical="top" wrapText="1"/>
    </xf>
    <xf numFmtId="0" fontId="4" fillId="0" borderId="6" xfId="0" applyFont="1" applyBorder="1" applyAlignment="1">
      <alignment vertical="center" wrapText="1"/>
    </xf>
    <xf numFmtId="14" fontId="9" fillId="0" borderId="8" xfId="0" applyNumberFormat="1" applyFont="1" applyBorder="1" applyAlignment="1">
      <alignment horizontal="center" vertical="center" wrapText="1"/>
    </xf>
    <xf numFmtId="14" fontId="9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65" fontId="5" fillId="0" borderId="4" xfId="2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5" fontId="12" fillId="0" borderId="4" xfId="2" applyNumberFormat="1" applyFont="1" applyBorder="1" applyAlignment="1">
      <alignment horizontal="center" vertical="center" wrapText="1"/>
    </xf>
    <xf numFmtId="165" fontId="12" fillId="0" borderId="7" xfId="2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5" fontId="12" fillId="0" borderId="5" xfId="2" applyNumberFormat="1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5" fontId="12" fillId="0" borderId="1" xfId="2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 wrapText="1"/>
    </xf>
    <xf numFmtId="165" fontId="12" fillId="0" borderId="3" xfId="2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165" fontId="5" fillId="0" borderId="4" xfId="2" applyNumberFormat="1" applyFont="1" applyFill="1" applyBorder="1" applyAlignment="1">
      <alignment horizontal="center" vertical="center" wrapText="1"/>
    </xf>
    <xf numFmtId="165" fontId="12" fillId="0" borderId="4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top" wrapText="1"/>
    </xf>
    <xf numFmtId="165" fontId="12" fillId="3" borderId="4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left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4" fillId="0" borderId="3" xfId="2" applyFont="1" applyBorder="1" applyAlignment="1">
      <alignment vertical="center" wrapText="1"/>
    </xf>
    <xf numFmtId="165" fontId="14" fillId="0" borderId="5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165" fontId="12" fillId="0" borderId="9" xfId="2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6" fillId="3" borderId="9" xfId="0" applyFont="1" applyFill="1" applyBorder="1" applyAlignment="1">
      <alignment vertical="top" wrapText="1"/>
    </xf>
    <xf numFmtId="0" fontId="15" fillId="0" borderId="1" xfId="0" applyFont="1" applyBorder="1"/>
    <xf numFmtId="0" fontId="7" fillId="0" borderId="1" xfId="0" applyFont="1" applyBorder="1" applyAlignment="1">
      <alignment vertical="center" wrapText="1"/>
    </xf>
    <xf numFmtId="0" fontId="2" fillId="3" borderId="9" xfId="0" applyFont="1" applyFill="1" applyBorder="1" applyAlignment="1">
      <alignment vertical="top" wrapText="1"/>
    </xf>
    <xf numFmtId="165" fontId="12" fillId="0" borderId="10" xfId="2" applyNumberFormat="1" applyFont="1" applyBorder="1" applyAlignment="1">
      <alignment horizontal="center" vertical="center" wrapText="1"/>
    </xf>
    <xf numFmtId="165" fontId="12" fillId="0" borderId="11" xfId="2" applyNumberFormat="1" applyFont="1" applyBorder="1" applyAlignment="1">
      <alignment horizontal="center" vertical="center" wrapText="1"/>
    </xf>
    <xf numFmtId="0" fontId="17" fillId="3" borderId="9" xfId="0" applyFont="1" applyFill="1" applyBorder="1" applyAlignment="1">
      <alignment vertical="top" wrapText="1"/>
    </xf>
    <xf numFmtId="14" fontId="4" fillId="0" borderId="9" xfId="0" applyNumberFormat="1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14" fontId="8" fillId="0" borderId="12" xfId="0" applyNumberFormat="1" applyFont="1" applyBorder="1" applyAlignment="1">
      <alignment horizontal="center" vertical="center" wrapText="1"/>
    </xf>
    <xf numFmtId="165" fontId="12" fillId="3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abSelected="1" topLeftCell="A28" workbookViewId="0">
      <selection activeCell="C62" sqref="C62"/>
    </sheetView>
  </sheetViews>
  <sheetFormatPr defaultRowHeight="15" x14ac:dyDescent="0.25"/>
  <cols>
    <col min="1" max="1" width="26.5703125" customWidth="1"/>
    <col min="2" max="2" width="70.28515625" customWidth="1"/>
    <col min="3" max="3" width="13.85546875" customWidth="1"/>
    <col min="4" max="4" width="13.7109375" customWidth="1"/>
    <col min="5" max="5" width="13.5703125" customWidth="1"/>
    <col min="6" max="6" width="27.28515625" customWidth="1"/>
  </cols>
  <sheetData>
    <row r="1" spans="1:6" ht="18" customHeight="1" x14ac:dyDescent="0.25">
      <c r="A1" s="1"/>
      <c r="B1" s="2"/>
      <c r="C1" s="3"/>
      <c r="D1" s="2"/>
      <c r="E1" s="2"/>
      <c r="F1" s="63" t="s">
        <v>133</v>
      </c>
    </row>
    <row r="2" spans="1:6" ht="12.75" customHeight="1" x14ac:dyDescent="0.25">
      <c r="A2" s="4"/>
      <c r="B2" s="5"/>
      <c r="C2" s="5"/>
      <c r="D2" s="2"/>
      <c r="E2" s="2"/>
      <c r="F2" s="63"/>
    </row>
    <row r="3" spans="1:6" ht="50.25" customHeight="1" x14ac:dyDescent="0.25">
      <c r="A3" s="64" t="s">
        <v>46</v>
      </c>
      <c r="B3" s="64"/>
      <c r="C3" s="64"/>
      <c r="D3" s="64"/>
      <c r="E3" s="64"/>
      <c r="F3" s="64"/>
    </row>
    <row r="4" spans="1:6" x14ac:dyDescent="0.25">
      <c r="A4" s="6"/>
      <c r="B4" s="6"/>
      <c r="C4" s="6"/>
      <c r="D4" s="2"/>
      <c r="E4" s="2"/>
      <c r="F4" s="2" t="s">
        <v>125</v>
      </c>
    </row>
    <row r="5" spans="1:6" ht="15" customHeight="1" x14ac:dyDescent="0.25">
      <c r="A5" s="65" t="s">
        <v>0</v>
      </c>
      <c r="B5" s="65" t="s">
        <v>1</v>
      </c>
      <c r="C5" s="66" t="s">
        <v>132</v>
      </c>
      <c r="D5" s="67"/>
      <c r="E5" s="67"/>
      <c r="F5" s="61" t="s">
        <v>122</v>
      </c>
    </row>
    <row r="6" spans="1:6" ht="42" customHeight="1" x14ac:dyDescent="0.25">
      <c r="A6" s="65"/>
      <c r="B6" s="65"/>
      <c r="C6" s="7" t="s">
        <v>126</v>
      </c>
      <c r="D6" s="7" t="s">
        <v>127</v>
      </c>
      <c r="E6" s="8" t="s">
        <v>121</v>
      </c>
      <c r="F6" s="62"/>
    </row>
    <row r="7" spans="1:6" x14ac:dyDescent="0.25">
      <c r="A7" s="9">
        <v>1</v>
      </c>
      <c r="B7" s="9">
        <v>2</v>
      </c>
      <c r="C7" s="10">
        <v>3</v>
      </c>
      <c r="D7" s="10">
        <v>4</v>
      </c>
      <c r="E7" s="10">
        <v>5</v>
      </c>
      <c r="F7" s="9">
        <v>6</v>
      </c>
    </row>
    <row r="8" spans="1:6" ht="16.5" x14ac:dyDescent="0.25">
      <c r="A8" s="11" t="s">
        <v>2</v>
      </c>
      <c r="B8" s="12" t="s">
        <v>3</v>
      </c>
      <c r="C8" s="13">
        <f>C9+C11+C16+C20+C24+C27+C36+C38+C40+C44</f>
        <v>524061</v>
      </c>
      <c r="D8" s="13">
        <f>D9+D11+D16+D20+D24+D27+D36+D38+D40+D44</f>
        <v>524061</v>
      </c>
      <c r="E8" s="13">
        <f>D8-C8</f>
        <v>0</v>
      </c>
      <c r="F8" s="14"/>
    </row>
    <row r="9" spans="1:6" ht="16.5" x14ac:dyDescent="0.25">
      <c r="A9" s="15" t="s">
        <v>4</v>
      </c>
      <c r="B9" s="16" t="s">
        <v>5</v>
      </c>
      <c r="C9" s="17">
        <f>C10</f>
        <v>391727</v>
      </c>
      <c r="D9" s="17">
        <f>D10</f>
        <v>391727</v>
      </c>
      <c r="E9" s="17">
        <f>D9-C9</f>
        <v>0</v>
      </c>
      <c r="F9" s="14"/>
    </row>
    <row r="10" spans="1:6" ht="21.75" customHeight="1" x14ac:dyDescent="0.25">
      <c r="A10" s="15" t="s">
        <v>6</v>
      </c>
      <c r="B10" s="16" t="s">
        <v>7</v>
      </c>
      <c r="C10" s="17">
        <v>391727</v>
      </c>
      <c r="D10" s="17">
        <v>391727</v>
      </c>
      <c r="E10" s="17">
        <f t="shared" ref="E10:E63" si="0">D10-C10</f>
        <v>0</v>
      </c>
      <c r="F10" s="56"/>
    </row>
    <row r="11" spans="1:6" ht="30" x14ac:dyDescent="0.25">
      <c r="A11" s="36" t="s">
        <v>8</v>
      </c>
      <c r="B11" s="12" t="s">
        <v>9</v>
      </c>
      <c r="C11" s="18">
        <f>C12+C13+C14+C15</f>
        <v>31368</v>
      </c>
      <c r="D11" s="18">
        <f>D12+D13+D14+D15</f>
        <v>31368</v>
      </c>
      <c r="E11" s="13">
        <f>D11-C11</f>
        <v>0</v>
      </c>
      <c r="F11" s="14"/>
    </row>
    <row r="12" spans="1:6" ht="95.25" customHeight="1" x14ac:dyDescent="0.25">
      <c r="A12" s="15" t="s">
        <v>38</v>
      </c>
      <c r="B12" s="19" t="s">
        <v>45</v>
      </c>
      <c r="C12" s="20">
        <v>14367</v>
      </c>
      <c r="D12" s="20">
        <v>14367</v>
      </c>
      <c r="E12" s="17">
        <f t="shared" si="0"/>
        <v>0</v>
      </c>
      <c r="F12" s="56"/>
    </row>
    <row r="13" spans="1:6" ht="118.5" customHeight="1" x14ac:dyDescent="0.25">
      <c r="A13" s="15" t="s">
        <v>39</v>
      </c>
      <c r="B13" s="19" t="s">
        <v>44</v>
      </c>
      <c r="C13" s="20">
        <v>94</v>
      </c>
      <c r="D13" s="20">
        <v>94</v>
      </c>
      <c r="E13" s="17">
        <f t="shared" si="0"/>
        <v>0</v>
      </c>
      <c r="F13" s="14"/>
    </row>
    <row r="14" spans="1:6" ht="98.25" customHeight="1" x14ac:dyDescent="0.25">
      <c r="A14" s="15" t="s">
        <v>40</v>
      </c>
      <c r="B14" s="19" t="s">
        <v>43</v>
      </c>
      <c r="C14" s="20">
        <v>19040</v>
      </c>
      <c r="D14" s="20">
        <v>19040</v>
      </c>
      <c r="E14" s="17">
        <f t="shared" si="0"/>
        <v>0</v>
      </c>
      <c r="F14" s="14"/>
    </row>
    <row r="15" spans="1:6" ht="99" customHeight="1" x14ac:dyDescent="0.25">
      <c r="A15" s="15" t="s">
        <v>41</v>
      </c>
      <c r="B15" s="19" t="s">
        <v>42</v>
      </c>
      <c r="C15" s="20">
        <v>-2133</v>
      </c>
      <c r="D15" s="20">
        <v>-2133</v>
      </c>
      <c r="E15" s="17">
        <f t="shared" si="0"/>
        <v>0</v>
      </c>
      <c r="F15" s="14"/>
    </row>
    <row r="16" spans="1:6" ht="16.5" x14ac:dyDescent="0.25">
      <c r="A16" s="36" t="s">
        <v>10</v>
      </c>
      <c r="B16" s="53" t="s">
        <v>11</v>
      </c>
      <c r="C16" s="58">
        <f>C17+C18+C19</f>
        <v>50244</v>
      </c>
      <c r="D16" s="58">
        <f>D17+D18+D19</f>
        <v>50244</v>
      </c>
      <c r="E16" s="13">
        <f t="shared" si="0"/>
        <v>0</v>
      </c>
      <c r="F16" s="14"/>
    </row>
    <row r="17" spans="1:6" ht="30" x14ac:dyDescent="0.25">
      <c r="A17" s="15" t="s">
        <v>12</v>
      </c>
      <c r="B17" s="19" t="s">
        <v>13</v>
      </c>
      <c r="C17" s="21">
        <v>48368</v>
      </c>
      <c r="D17" s="21">
        <v>48368</v>
      </c>
      <c r="E17" s="17">
        <f t="shared" si="0"/>
        <v>0</v>
      </c>
      <c r="F17" s="14"/>
    </row>
    <row r="18" spans="1:6" ht="16.5" x14ac:dyDescent="0.25">
      <c r="A18" s="15" t="s">
        <v>114</v>
      </c>
      <c r="B18" s="19" t="s">
        <v>75</v>
      </c>
      <c r="C18" s="21">
        <v>6</v>
      </c>
      <c r="D18" s="21">
        <v>6</v>
      </c>
      <c r="E18" s="17">
        <f t="shared" si="0"/>
        <v>0</v>
      </c>
      <c r="F18" s="56"/>
    </row>
    <row r="19" spans="1:6" ht="32.25" customHeight="1" x14ac:dyDescent="0.25">
      <c r="A19" s="15" t="s">
        <v>110</v>
      </c>
      <c r="B19" s="19" t="s">
        <v>59</v>
      </c>
      <c r="C19" s="21">
        <v>1870</v>
      </c>
      <c r="D19" s="21">
        <v>1870</v>
      </c>
      <c r="E19" s="17">
        <f t="shared" si="0"/>
        <v>0</v>
      </c>
      <c r="F19" s="56"/>
    </row>
    <row r="20" spans="1:6" ht="21" customHeight="1" x14ac:dyDescent="0.25">
      <c r="A20" s="36" t="s">
        <v>73</v>
      </c>
      <c r="B20" s="52" t="s">
        <v>74</v>
      </c>
      <c r="C20" s="21">
        <f>C21+C22+C23</f>
        <v>26725</v>
      </c>
      <c r="D20" s="21">
        <f>D21+D22+D23</f>
        <v>26725</v>
      </c>
      <c r="E20" s="13">
        <f t="shared" si="0"/>
        <v>0</v>
      </c>
      <c r="F20" s="14"/>
    </row>
    <row r="21" spans="1:6" ht="16.5" x14ac:dyDescent="0.25">
      <c r="A21" s="22" t="s">
        <v>113</v>
      </c>
      <c r="B21" s="19" t="s">
        <v>76</v>
      </c>
      <c r="C21" s="21">
        <v>13287</v>
      </c>
      <c r="D21" s="21">
        <v>13287</v>
      </c>
      <c r="E21" s="17">
        <f t="shared" si="0"/>
        <v>0</v>
      </c>
      <c r="F21" s="56"/>
    </row>
    <row r="22" spans="1:6" ht="16.5" x14ac:dyDescent="0.25">
      <c r="A22" s="22" t="s">
        <v>111</v>
      </c>
      <c r="B22" s="19" t="s">
        <v>77</v>
      </c>
      <c r="C22" s="21">
        <v>6289</v>
      </c>
      <c r="D22" s="21">
        <v>6289</v>
      </c>
      <c r="E22" s="17">
        <f t="shared" si="0"/>
        <v>0</v>
      </c>
      <c r="F22" s="56"/>
    </row>
    <row r="23" spans="1:6" ht="16.5" x14ac:dyDescent="0.25">
      <c r="A23" s="22" t="s">
        <v>112</v>
      </c>
      <c r="B23" s="19" t="s">
        <v>78</v>
      </c>
      <c r="C23" s="21">
        <v>7149</v>
      </c>
      <c r="D23" s="21">
        <v>7149</v>
      </c>
      <c r="E23" s="17">
        <f t="shared" si="0"/>
        <v>0</v>
      </c>
      <c r="F23" s="56"/>
    </row>
    <row r="24" spans="1:6" ht="19.5" customHeight="1" x14ac:dyDescent="0.25">
      <c r="A24" s="51" t="s">
        <v>14</v>
      </c>
      <c r="B24" s="44" t="s">
        <v>15</v>
      </c>
      <c r="C24" s="21">
        <f>C25+C26</f>
        <v>4536</v>
      </c>
      <c r="D24" s="21">
        <f>D25+D26</f>
        <v>4536</v>
      </c>
      <c r="E24" s="13">
        <f t="shared" si="0"/>
        <v>0</v>
      </c>
      <c r="F24" s="14"/>
    </row>
    <row r="25" spans="1:6" ht="30" x14ac:dyDescent="0.25">
      <c r="A25" s="22" t="s">
        <v>16</v>
      </c>
      <c r="B25" s="23" t="s">
        <v>17</v>
      </c>
      <c r="C25" s="24">
        <v>4461</v>
      </c>
      <c r="D25" s="24">
        <v>4461</v>
      </c>
      <c r="E25" s="17">
        <f t="shared" si="0"/>
        <v>0</v>
      </c>
      <c r="F25" s="56"/>
    </row>
    <row r="26" spans="1:6" ht="60" x14ac:dyDescent="0.25">
      <c r="A26" s="22" t="s">
        <v>79</v>
      </c>
      <c r="B26" s="23" t="s">
        <v>80</v>
      </c>
      <c r="C26" s="24">
        <v>75</v>
      </c>
      <c r="D26" s="24">
        <v>75</v>
      </c>
      <c r="E26" s="17">
        <f t="shared" si="0"/>
        <v>0</v>
      </c>
      <c r="F26" s="14"/>
    </row>
    <row r="27" spans="1:6" ht="46.5" customHeight="1" x14ac:dyDescent="0.25">
      <c r="A27" s="51" t="s">
        <v>18</v>
      </c>
      <c r="B27" s="44" t="s">
        <v>19</v>
      </c>
      <c r="C27" s="21">
        <f>C28+C29+C30+C31+C32+C34+C35+C33</f>
        <v>13911</v>
      </c>
      <c r="D27" s="21">
        <f>D28+D29+D30+D31+D32+D34+D35+D33</f>
        <v>13911</v>
      </c>
      <c r="E27" s="13">
        <f t="shared" si="0"/>
        <v>0</v>
      </c>
      <c r="F27" s="14"/>
    </row>
    <row r="28" spans="1:6" ht="45" x14ac:dyDescent="0.25">
      <c r="A28" s="22" t="s">
        <v>81</v>
      </c>
      <c r="B28" s="23" t="s">
        <v>47</v>
      </c>
      <c r="C28" s="21">
        <v>49</v>
      </c>
      <c r="D28" s="21">
        <v>49</v>
      </c>
      <c r="E28" s="17">
        <f t="shared" si="0"/>
        <v>0</v>
      </c>
      <c r="F28" s="14"/>
    </row>
    <row r="29" spans="1:6" ht="75" x14ac:dyDescent="0.25">
      <c r="A29" s="22" t="s">
        <v>82</v>
      </c>
      <c r="B29" s="23" t="s">
        <v>83</v>
      </c>
      <c r="C29" s="21">
        <v>5414</v>
      </c>
      <c r="D29" s="21">
        <v>5414</v>
      </c>
      <c r="E29" s="17">
        <f t="shared" si="0"/>
        <v>0</v>
      </c>
      <c r="F29" s="14"/>
    </row>
    <row r="30" spans="1:6" ht="75" x14ac:dyDescent="0.25">
      <c r="A30" s="22" t="s">
        <v>84</v>
      </c>
      <c r="B30" s="25" t="s">
        <v>60</v>
      </c>
      <c r="C30" s="21">
        <v>452</v>
      </c>
      <c r="D30" s="21">
        <v>452</v>
      </c>
      <c r="E30" s="17">
        <f t="shared" si="0"/>
        <v>0</v>
      </c>
      <c r="F30" s="14"/>
    </row>
    <row r="31" spans="1:6" ht="60" x14ac:dyDescent="0.25">
      <c r="A31" s="22" t="s">
        <v>85</v>
      </c>
      <c r="B31" s="25" t="s">
        <v>61</v>
      </c>
      <c r="C31" s="21">
        <v>628</v>
      </c>
      <c r="D31" s="21">
        <v>628</v>
      </c>
      <c r="E31" s="17">
        <f t="shared" si="0"/>
        <v>0</v>
      </c>
      <c r="F31" s="14"/>
    </row>
    <row r="32" spans="1:6" ht="30" x14ac:dyDescent="0.25">
      <c r="A32" s="22" t="s">
        <v>86</v>
      </c>
      <c r="B32" s="23" t="s">
        <v>62</v>
      </c>
      <c r="C32" s="21">
        <v>597</v>
      </c>
      <c r="D32" s="21">
        <v>597</v>
      </c>
      <c r="E32" s="17">
        <f t="shared" si="0"/>
        <v>0</v>
      </c>
      <c r="F32" s="14"/>
    </row>
    <row r="33" spans="1:6" ht="114" customHeight="1" x14ac:dyDescent="0.25">
      <c r="A33" s="22" t="s">
        <v>88</v>
      </c>
      <c r="B33" s="23" t="s">
        <v>87</v>
      </c>
      <c r="C33" s="21">
        <v>2</v>
      </c>
      <c r="D33" s="21">
        <v>2</v>
      </c>
      <c r="E33" s="17">
        <f t="shared" si="0"/>
        <v>0</v>
      </c>
      <c r="F33" s="14"/>
    </row>
    <row r="34" spans="1:6" ht="99" customHeight="1" x14ac:dyDescent="0.25">
      <c r="A34" s="22" t="s">
        <v>90</v>
      </c>
      <c r="B34" s="23" t="s">
        <v>89</v>
      </c>
      <c r="C34" s="21">
        <v>7</v>
      </c>
      <c r="D34" s="21">
        <v>7</v>
      </c>
      <c r="E34" s="17">
        <f t="shared" si="0"/>
        <v>0</v>
      </c>
      <c r="F34" s="14"/>
    </row>
    <row r="35" spans="1:6" ht="75" x14ac:dyDescent="0.25">
      <c r="A35" s="22" t="s">
        <v>91</v>
      </c>
      <c r="B35" s="23" t="s">
        <v>63</v>
      </c>
      <c r="C35" s="21">
        <v>6762</v>
      </c>
      <c r="D35" s="21">
        <v>6762</v>
      </c>
      <c r="E35" s="17">
        <f t="shared" si="0"/>
        <v>0</v>
      </c>
      <c r="F35" s="14"/>
    </row>
    <row r="36" spans="1:6" ht="18.75" customHeight="1" x14ac:dyDescent="0.25">
      <c r="A36" s="51" t="s">
        <v>20</v>
      </c>
      <c r="B36" s="44" t="s">
        <v>21</v>
      </c>
      <c r="C36" s="21">
        <f>C37</f>
        <v>1832</v>
      </c>
      <c r="D36" s="21">
        <f>D37</f>
        <v>1832</v>
      </c>
      <c r="E36" s="13">
        <f t="shared" si="0"/>
        <v>0</v>
      </c>
      <c r="F36" s="14"/>
    </row>
    <row r="37" spans="1:6" ht="16.5" x14ac:dyDescent="0.25">
      <c r="A37" s="22" t="s">
        <v>22</v>
      </c>
      <c r="B37" s="23" t="s">
        <v>23</v>
      </c>
      <c r="C37" s="21">
        <v>1832</v>
      </c>
      <c r="D37" s="21">
        <v>1832</v>
      </c>
      <c r="E37" s="17">
        <f t="shared" si="0"/>
        <v>0</v>
      </c>
      <c r="F37" s="56"/>
    </row>
    <row r="38" spans="1:6" ht="30" x14ac:dyDescent="0.25">
      <c r="A38" s="51" t="s">
        <v>101</v>
      </c>
      <c r="B38" s="44" t="s">
        <v>102</v>
      </c>
      <c r="C38" s="21">
        <f>C39</f>
        <v>121</v>
      </c>
      <c r="D38" s="21">
        <f>D39</f>
        <v>121</v>
      </c>
      <c r="E38" s="13">
        <f t="shared" si="0"/>
        <v>0</v>
      </c>
      <c r="F38" s="14"/>
    </row>
    <row r="39" spans="1:6" ht="30" x14ac:dyDescent="0.25">
      <c r="A39" s="22" t="s">
        <v>103</v>
      </c>
      <c r="B39" s="23" t="s">
        <v>104</v>
      </c>
      <c r="C39" s="21">
        <v>121</v>
      </c>
      <c r="D39" s="21">
        <v>121</v>
      </c>
      <c r="E39" s="17">
        <f t="shared" si="0"/>
        <v>0</v>
      </c>
      <c r="F39" s="14"/>
    </row>
    <row r="40" spans="1:6" ht="30" x14ac:dyDescent="0.25">
      <c r="A40" s="51" t="s">
        <v>24</v>
      </c>
      <c r="B40" s="44" t="s">
        <v>25</v>
      </c>
      <c r="C40" s="21">
        <f>C41+C42+C43</f>
        <v>1208</v>
      </c>
      <c r="D40" s="21">
        <f>D41+D42+D43</f>
        <v>1208</v>
      </c>
      <c r="E40" s="13">
        <f t="shared" si="0"/>
        <v>0</v>
      </c>
      <c r="F40" s="14"/>
    </row>
    <row r="41" spans="1:6" ht="90" x14ac:dyDescent="0.25">
      <c r="A41" s="26" t="s">
        <v>105</v>
      </c>
      <c r="B41" s="23" t="s">
        <v>64</v>
      </c>
      <c r="C41" s="21">
        <v>44</v>
      </c>
      <c r="D41" s="21">
        <v>44</v>
      </c>
      <c r="E41" s="17">
        <f t="shared" si="0"/>
        <v>0</v>
      </c>
      <c r="F41" s="14"/>
    </row>
    <row r="42" spans="1:6" ht="45" x14ac:dyDescent="0.25">
      <c r="A42" s="15" t="s">
        <v>93</v>
      </c>
      <c r="B42" s="48" t="s">
        <v>92</v>
      </c>
      <c r="C42" s="24">
        <v>1064</v>
      </c>
      <c r="D42" s="24">
        <v>1064</v>
      </c>
      <c r="E42" s="17">
        <f t="shared" si="0"/>
        <v>0</v>
      </c>
      <c r="F42" s="14"/>
    </row>
    <row r="43" spans="1:6" ht="75" x14ac:dyDescent="0.25">
      <c r="A43" s="26" t="s">
        <v>95</v>
      </c>
      <c r="B43" s="50" t="s">
        <v>94</v>
      </c>
      <c r="C43" s="27">
        <v>100</v>
      </c>
      <c r="D43" s="27">
        <v>100</v>
      </c>
      <c r="E43" s="17">
        <f t="shared" si="0"/>
        <v>0</v>
      </c>
      <c r="F43" s="14"/>
    </row>
    <row r="44" spans="1:6" ht="16.5" x14ac:dyDescent="0.25">
      <c r="A44" s="36" t="s">
        <v>26</v>
      </c>
      <c r="B44" s="12" t="s">
        <v>27</v>
      </c>
      <c r="C44" s="17">
        <v>2389</v>
      </c>
      <c r="D44" s="17">
        <v>2389</v>
      </c>
      <c r="E44" s="13">
        <f t="shared" si="0"/>
        <v>0</v>
      </c>
      <c r="F44" s="14"/>
    </row>
    <row r="45" spans="1:6" ht="16.5" x14ac:dyDescent="0.25">
      <c r="A45" s="11" t="s">
        <v>28</v>
      </c>
      <c r="B45" s="12" t="s">
        <v>29</v>
      </c>
      <c r="C45" s="13">
        <f>C46</f>
        <v>782446.5</v>
      </c>
      <c r="D45" s="13">
        <f t="shared" ref="D45:E45" si="1">D46</f>
        <v>838690.5</v>
      </c>
      <c r="E45" s="13">
        <f t="shared" si="1"/>
        <v>56244</v>
      </c>
      <c r="F45" s="14"/>
    </row>
    <row r="46" spans="1:6" ht="30" x14ac:dyDescent="0.25">
      <c r="A46" s="28" t="s">
        <v>30</v>
      </c>
      <c r="B46" s="16" t="s">
        <v>31</v>
      </c>
      <c r="C46" s="17">
        <f>C47+C51+C61</f>
        <v>782446.5</v>
      </c>
      <c r="D46" s="17">
        <f>D47+D51+D61</f>
        <v>838690.5</v>
      </c>
      <c r="E46" s="17">
        <f>E47+E51+E61</f>
        <v>56244</v>
      </c>
      <c r="F46" s="14"/>
    </row>
    <row r="47" spans="1:6" ht="16.5" x14ac:dyDescent="0.25">
      <c r="A47" s="29" t="s">
        <v>35</v>
      </c>
      <c r="B47" s="12" t="s">
        <v>32</v>
      </c>
      <c r="C47" s="30">
        <f>C48+C49+C50</f>
        <v>168666.6</v>
      </c>
      <c r="D47" s="30">
        <f>D48+D49+D50</f>
        <v>168666.6</v>
      </c>
      <c r="E47" s="13">
        <f t="shared" si="0"/>
        <v>0</v>
      </c>
      <c r="F47" s="14"/>
    </row>
    <row r="48" spans="1:6" ht="45" x14ac:dyDescent="0.25">
      <c r="A48" s="15" t="s">
        <v>106</v>
      </c>
      <c r="B48" s="23" t="s">
        <v>107</v>
      </c>
      <c r="C48" s="31">
        <v>34318.1</v>
      </c>
      <c r="D48" s="31">
        <v>34318.1</v>
      </c>
      <c r="E48" s="17">
        <f t="shared" si="0"/>
        <v>0</v>
      </c>
      <c r="F48" s="14"/>
    </row>
    <row r="49" spans="1:6" ht="30" x14ac:dyDescent="0.25">
      <c r="A49" s="15" t="s">
        <v>48</v>
      </c>
      <c r="B49" s="23" t="s">
        <v>65</v>
      </c>
      <c r="C49" s="17">
        <v>1781.8</v>
      </c>
      <c r="D49" s="17">
        <v>1781.8</v>
      </c>
      <c r="E49" s="17">
        <f t="shared" si="0"/>
        <v>0</v>
      </c>
      <c r="F49" s="56"/>
    </row>
    <row r="50" spans="1:6" ht="45" x14ac:dyDescent="0.25">
      <c r="A50" s="15" t="s">
        <v>49</v>
      </c>
      <c r="B50" s="23" t="s">
        <v>96</v>
      </c>
      <c r="C50" s="18">
        <v>132566.70000000001</v>
      </c>
      <c r="D50" s="18">
        <v>132566.70000000001</v>
      </c>
      <c r="E50" s="17">
        <f t="shared" si="0"/>
        <v>0</v>
      </c>
      <c r="F50" s="14"/>
    </row>
    <row r="51" spans="1:6" ht="30.75" customHeight="1" x14ac:dyDescent="0.25">
      <c r="A51" s="11" t="s">
        <v>36</v>
      </c>
      <c r="B51" s="12" t="s">
        <v>33</v>
      </c>
      <c r="C51" s="38">
        <f>C52+C53+C54+C55+C56+C57+C59+C60+C58</f>
        <v>143281.9</v>
      </c>
      <c r="D51" s="38">
        <f t="shared" ref="D51:E51" si="2">D52+D53+D54+D55+D56+D57+D59+D60+D58</f>
        <v>199525.9</v>
      </c>
      <c r="E51" s="38">
        <f t="shared" si="2"/>
        <v>56244</v>
      </c>
      <c r="F51" s="14"/>
    </row>
    <row r="52" spans="1:6" ht="61.5" customHeight="1" x14ac:dyDescent="0.25">
      <c r="A52" s="28" t="s">
        <v>128</v>
      </c>
      <c r="B52" s="23" t="s">
        <v>131</v>
      </c>
      <c r="C52" s="17">
        <v>0</v>
      </c>
      <c r="D52" s="17">
        <v>36522</v>
      </c>
      <c r="E52" s="17">
        <f t="shared" si="0"/>
        <v>36522</v>
      </c>
      <c r="F52" s="60" t="s">
        <v>134</v>
      </c>
    </row>
    <row r="53" spans="1:6" ht="59.25" customHeight="1" x14ac:dyDescent="0.25">
      <c r="A53" s="28" t="s">
        <v>130</v>
      </c>
      <c r="B53" s="23" t="s">
        <v>129</v>
      </c>
      <c r="C53" s="35">
        <v>0</v>
      </c>
      <c r="D53" s="35">
        <v>19722</v>
      </c>
      <c r="E53" s="17">
        <f t="shared" si="0"/>
        <v>19722</v>
      </c>
      <c r="F53" s="60" t="s">
        <v>134</v>
      </c>
    </row>
    <row r="54" spans="1:6" ht="75" customHeight="1" x14ac:dyDescent="0.25">
      <c r="A54" s="28" t="s">
        <v>115</v>
      </c>
      <c r="B54" s="33" t="s">
        <v>118</v>
      </c>
      <c r="C54" s="21">
        <v>2209.9</v>
      </c>
      <c r="D54" s="21">
        <v>2209.9</v>
      </c>
      <c r="E54" s="17">
        <f t="shared" si="0"/>
        <v>0</v>
      </c>
      <c r="F54" s="32"/>
    </row>
    <row r="55" spans="1:6" ht="54" customHeight="1" x14ac:dyDescent="0.25">
      <c r="A55" s="28" t="s">
        <v>116</v>
      </c>
      <c r="B55" s="33" t="s">
        <v>119</v>
      </c>
      <c r="C55" s="21">
        <v>3478.1</v>
      </c>
      <c r="D55" s="21">
        <v>3478.1</v>
      </c>
      <c r="E55" s="17">
        <f t="shared" si="0"/>
        <v>0</v>
      </c>
      <c r="F55" s="34"/>
    </row>
    <row r="56" spans="1:6" ht="39" customHeight="1" x14ac:dyDescent="0.25">
      <c r="A56" s="28" t="s">
        <v>50</v>
      </c>
      <c r="B56" s="23" t="s">
        <v>66</v>
      </c>
      <c r="C56" s="21">
        <v>33304.199999999997</v>
      </c>
      <c r="D56" s="21">
        <v>33304.199999999997</v>
      </c>
      <c r="E56" s="17">
        <f t="shared" si="0"/>
        <v>0</v>
      </c>
      <c r="F56" s="14"/>
    </row>
    <row r="57" spans="1:6" ht="45" customHeight="1" x14ac:dyDescent="0.25">
      <c r="A57" s="28" t="s">
        <v>51</v>
      </c>
      <c r="B57" s="23" t="s">
        <v>97</v>
      </c>
      <c r="C57" s="21">
        <f>19466.1</f>
        <v>19466.099999999999</v>
      </c>
      <c r="D57" s="21">
        <f>19466.1</f>
        <v>19466.099999999999</v>
      </c>
      <c r="E57" s="17">
        <f t="shared" si="0"/>
        <v>0</v>
      </c>
      <c r="F57" s="14"/>
    </row>
    <row r="58" spans="1:6" ht="30" customHeight="1" x14ac:dyDescent="0.25">
      <c r="A58" s="26" t="s">
        <v>98</v>
      </c>
      <c r="B58" s="23" t="s">
        <v>99</v>
      </c>
      <c r="C58" s="68">
        <v>400.1</v>
      </c>
      <c r="D58" s="68">
        <v>400.1</v>
      </c>
      <c r="E58" s="17">
        <f t="shared" si="0"/>
        <v>0</v>
      </c>
      <c r="F58" s="55"/>
    </row>
    <row r="59" spans="1:6" ht="30" x14ac:dyDescent="0.25">
      <c r="A59" s="15" t="s">
        <v>52</v>
      </c>
      <c r="B59" s="16" t="s">
        <v>67</v>
      </c>
      <c r="C59" s="24">
        <v>8917.9</v>
      </c>
      <c r="D59" s="24">
        <v>8917.9</v>
      </c>
      <c r="E59" s="17">
        <f t="shared" si="0"/>
        <v>0</v>
      </c>
      <c r="F59" s="55"/>
    </row>
    <row r="60" spans="1:6" ht="30.75" customHeight="1" x14ac:dyDescent="0.25">
      <c r="A60" s="28" t="s">
        <v>53</v>
      </c>
      <c r="B60" s="16" t="s">
        <v>68</v>
      </c>
      <c r="C60" s="49">
        <f>75195.2+310.4</f>
        <v>75505.599999999991</v>
      </c>
      <c r="D60" s="49">
        <f>75195.2+310.4</f>
        <v>75505.599999999991</v>
      </c>
      <c r="E60" s="17">
        <f t="shared" si="0"/>
        <v>0</v>
      </c>
      <c r="F60" s="54"/>
    </row>
    <row r="61" spans="1:6" ht="30" x14ac:dyDescent="0.25">
      <c r="A61" s="36" t="s">
        <v>37</v>
      </c>
      <c r="B61" s="37" t="s">
        <v>34</v>
      </c>
      <c r="C61" s="38">
        <f t="shared" ref="C61" si="3">C62+C63+C64+C65+C66+C68+C67</f>
        <v>470498</v>
      </c>
      <c r="D61" s="38">
        <f t="shared" ref="D61" si="4">D62+D63+D64+D65+D66+D68+D67</f>
        <v>470498</v>
      </c>
      <c r="E61" s="13">
        <f t="shared" si="0"/>
        <v>0</v>
      </c>
      <c r="F61" s="55"/>
    </row>
    <row r="62" spans="1:6" ht="31.5" customHeight="1" x14ac:dyDescent="0.25">
      <c r="A62" s="15" t="s">
        <v>54</v>
      </c>
      <c r="B62" s="39" t="s">
        <v>69</v>
      </c>
      <c r="C62" s="59">
        <v>446512.3</v>
      </c>
      <c r="D62" s="59">
        <v>446512.3</v>
      </c>
      <c r="E62" s="17">
        <f t="shared" si="0"/>
        <v>0</v>
      </c>
      <c r="F62" s="57"/>
    </row>
    <row r="63" spans="1:6" ht="48" customHeight="1" x14ac:dyDescent="0.25">
      <c r="A63" s="15" t="s">
        <v>108</v>
      </c>
      <c r="B63" s="39" t="s">
        <v>109</v>
      </c>
      <c r="C63" s="59">
        <v>1389.2</v>
      </c>
      <c r="D63" s="59">
        <v>1389.2</v>
      </c>
      <c r="E63" s="17">
        <f t="shared" si="0"/>
        <v>0</v>
      </c>
      <c r="F63" s="14"/>
    </row>
    <row r="64" spans="1:6" ht="62.25" customHeight="1" x14ac:dyDescent="0.25">
      <c r="A64" s="15" t="s">
        <v>55</v>
      </c>
      <c r="B64" s="39" t="s">
        <v>70</v>
      </c>
      <c r="C64" s="24">
        <v>1.3</v>
      </c>
      <c r="D64" s="24">
        <v>1.3</v>
      </c>
      <c r="E64" s="17">
        <f t="shared" ref="E64:E69" si="5">D64-C64</f>
        <v>0</v>
      </c>
      <c r="F64" s="14"/>
    </row>
    <row r="65" spans="1:6" ht="66.75" hidden="1" customHeight="1" x14ac:dyDescent="0.25">
      <c r="A65" s="15" t="s">
        <v>56</v>
      </c>
      <c r="B65" s="40" t="s">
        <v>100</v>
      </c>
      <c r="C65" s="24">
        <v>0</v>
      </c>
      <c r="D65" s="24">
        <v>0</v>
      </c>
      <c r="E65" s="17">
        <f t="shared" si="5"/>
        <v>0</v>
      </c>
      <c r="F65" s="14"/>
    </row>
    <row r="66" spans="1:6" ht="61.5" customHeight="1" x14ac:dyDescent="0.25">
      <c r="A66" s="22" t="s">
        <v>57</v>
      </c>
      <c r="B66" s="41" t="s">
        <v>71</v>
      </c>
      <c r="C66" s="24">
        <v>16260.7</v>
      </c>
      <c r="D66" s="24">
        <v>16260.7</v>
      </c>
      <c r="E66" s="17">
        <f t="shared" si="5"/>
        <v>0</v>
      </c>
      <c r="F66" s="14"/>
    </row>
    <row r="67" spans="1:6" ht="59.25" customHeight="1" x14ac:dyDescent="0.25">
      <c r="A67" s="22" t="s">
        <v>117</v>
      </c>
      <c r="B67" s="42" t="s">
        <v>120</v>
      </c>
      <c r="C67" s="24">
        <v>1956.3</v>
      </c>
      <c r="D67" s="24">
        <v>1956.3</v>
      </c>
      <c r="E67" s="17">
        <f t="shared" si="5"/>
        <v>0</v>
      </c>
      <c r="F67" s="14"/>
    </row>
    <row r="68" spans="1:6" ht="30" x14ac:dyDescent="0.25">
      <c r="A68" s="22" t="s">
        <v>58</v>
      </c>
      <c r="B68" s="43" t="s">
        <v>72</v>
      </c>
      <c r="C68" s="24">
        <v>4378.2</v>
      </c>
      <c r="D68" s="24">
        <v>4378.2</v>
      </c>
      <c r="E68" s="17">
        <f t="shared" si="5"/>
        <v>0</v>
      </c>
      <c r="F68" s="14"/>
    </row>
    <row r="69" spans="1:6" ht="16.5" x14ac:dyDescent="0.25">
      <c r="A69" s="45" t="s">
        <v>123</v>
      </c>
      <c r="B69" s="47" t="s">
        <v>124</v>
      </c>
      <c r="C69" s="46">
        <f>C8+C45</f>
        <v>1306507.5</v>
      </c>
      <c r="D69" s="46">
        <f>D8+D45</f>
        <v>1362751.5</v>
      </c>
      <c r="E69" s="13">
        <f t="shared" si="5"/>
        <v>56244</v>
      </c>
      <c r="F69" s="14"/>
    </row>
  </sheetData>
  <mergeCells count="6">
    <mergeCell ref="F5:F6"/>
    <mergeCell ref="F1:F2"/>
    <mergeCell ref="A3:F3"/>
    <mergeCell ref="A5:A6"/>
    <mergeCell ref="B5:B6"/>
    <mergeCell ref="C5:E5"/>
  </mergeCells>
  <hyperlinks>
    <hyperlink ref="B19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65" r:id="rId1" display="consultantplus://offline/ref=2E8FCC17B3C54EBA90226BB10AAB6791BDBC6AEF73DBEE28F0B95591151895D7D51B1E59153073AC9B36A5E9145CG0O"/>
  </hyperlinks>
  <pageMargins left="0.98425196850393704" right="0.39370078740157483" top="0.19685039370078741" bottom="0.19685039370078741" header="0" footer="0"/>
  <pageSetup paperSize="9" scale="53" fitToHeight="2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Попова Лариса Валентиновна</cp:lastModifiedBy>
  <cp:lastPrinted>2023-06-15T08:22:14Z</cp:lastPrinted>
  <dcterms:created xsi:type="dcterms:W3CDTF">2018-08-09T07:23:17Z</dcterms:created>
  <dcterms:modified xsi:type="dcterms:W3CDTF">2023-06-15T08:23:06Z</dcterms:modified>
</cp:coreProperties>
</file>