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85" yWindow="30" windowWidth="21900" windowHeight="8940" tabRatio="753"/>
  </bookViews>
  <sheets>
    <sheet name="Лист2" sheetId="7" r:id="rId1"/>
  </sheets>
  <definedNames>
    <definedName name="_xlnm.Print_Titles" localSheetId="0">Лист2!$3:$5</definedName>
    <definedName name="_xlnm.Print_Area" localSheetId="0">Лист2!$A$1:$I$53</definedName>
  </definedNames>
  <calcPr calcId="145621"/>
</workbook>
</file>

<file path=xl/calcChain.xml><?xml version="1.0" encoding="utf-8"?>
<calcChain xmlns="http://schemas.openxmlformats.org/spreadsheetml/2006/main">
  <c r="D53" i="7" l="1"/>
  <c r="G29" i="7" l="1"/>
  <c r="E29" i="7"/>
  <c r="D29" i="7"/>
  <c r="E11" i="7"/>
  <c r="I29" i="7" l="1"/>
  <c r="H29" i="7"/>
  <c r="F42" i="7" l="1"/>
  <c r="F38" i="7"/>
  <c r="F37" i="7"/>
  <c r="F46" i="7" l="1"/>
  <c r="F45" i="7"/>
  <c r="F44" i="7"/>
  <c r="D21" i="7" l="1"/>
  <c r="F48" i="7"/>
  <c r="F51" i="7"/>
  <c r="F50" i="7"/>
  <c r="F49" i="7"/>
  <c r="F52" i="7" l="1"/>
  <c r="F27" i="7"/>
  <c r="F26" i="7"/>
  <c r="F25" i="7"/>
  <c r="F24" i="7"/>
  <c r="F23" i="7"/>
  <c r="F22" i="7"/>
  <c r="F29" i="7" l="1"/>
  <c r="G20" i="7"/>
  <c r="E20" i="7"/>
  <c r="F20" i="7" s="1"/>
  <c r="G19" i="7"/>
  <c r="E19" i="7"/>
  <c r="F19" i="7" s="1"/>
  <c r="F18" i="7"/>
  <c r="I18" i="7" s="1"/>
  <c r="F17" i="7"/>
  <c r="I17" i="7" s="1"/>
  <c r="F16" i="7"/>
  <c r="I16" i="7" s="1"/>
  <c r="G15" i="7"/>
  <c r="F15" i="7"/>
  <c r="G14" i="7"/>
  <c r="F14" i="7"/>
  <c r="G13" i="7"/>
  <c r="E13" i="7"/>
  <c r="F13" i="7" s="1"/>
  <c r="G12" i="7"/>
  <c r="E12" i="7"/>
  <c r="F12" i="7" s="1"/>
  <c r="I12" i="7" s="1"/>
  <c r="I20" i="7" l="1"/>
  <c r="I15" i="7"/>
  <c r="I13" i="7"/>
  <c r="I14" i="7"/>
  <c r="I19" i="7"/>
  <c r="I11" i="7" l="1"/>
  <c r="F10" i="7"/>
  <c r="F9" i="7"/>
  <c r="F8" i="7"/>
  <c r="F7" i="7"/>
  <c r="F6" i="7"/>
  <c r="F11" i="7" s="1"/>
  <c r="I52" i="7" l="1"/>
  <c r="H52" i="7"/>
  <c r="G52" i="7"/>
  <c r="E52" i="7"/>
  <c r="D52" i="7"/>
  <c r="I47" i="7"/>
  <c r="H47" i="7"/>
  <c r="G47" i="7"/>
  <c r="E47" i="7"/>
  <c r="D47" i="7"/>
  <c r="I43" i="7"/>
  <c r="H43" i="7"/>
  <c r="G43" i="7"/>
  <c r="E43" i="7"/>
  <c r="D43" i="7"/>
  <c r="I36" i="7"/>
  <c r="H36" i="7"/>
  <c r="G36" i="7"/>
  <c r="E36" i="7"/>
  <c r="D36" i="7"/>
  <c r="H21" i="7"/>
  <c r="G21" i="7"/>
  <c r="E21" i="7"/>
  <c r="H11" i="7"/>
  <c r="G11" i="7"/>
  <c r="D11" i="7"/>
  <c r="G53" i="7" l="1"/>
  <c r="E53" i="7"/>
  <c r="F36" i="7"/>
  <c r="F43" i="7"/>
  <c r="F47" i="7"/>
  <c r="H53" i="7"/>
  <c r="F21" i="7"/>
  <c r="I21" i="7" l="1"/>
  <c r="I53" i="7" s="1"/>
  <c r="F53" i="7" s="1"/>
</calcChain>
</file>

<file path=xl/sharedStrings.xml><?xml version="1.0" encoding="utf-8"?>
<sst xmlns="http://schemas.openxmlformats.org/spreadsheetml/2006/main" count="67" uniqueCount="61">
  <si>
    <t xml:space="preserve">Вохтожское </t>
  </si>
  <si>
    <t xml:space="preserve">Грязовецкое </t>
  </si>
  <si>
    <t xml:space="preserve">Комьянское </t>
  </si>
  <si>
    <t xml:space="preserve">Ростиловское </t>
  </si>
  <si>
    <t xml:space="preserve">Сидоровское </t>
  </si>
  <si>
    <t>Наименование муниципального образования</t>
  </si>
  <si>
    <t>Наименование проекта</t>
  </si>
  <si>
    <t>в том числе</t>
  </si>
  <si>
    <t>Юровское</t>
  </si>
  <si>
    <t>общая стоимость проектов</t>
  </si>
  <si>
    <t>сметная стоимость проекта, тыс. руб.</t>
  </si>
  <si>
    <t>Перцевское</t>
  </si>
  <si>
    <t>софин-ние за счет средств муниципального образования</t>
  </si>
  <si>
    <t>бюджет муниципал. образования</t>
  </si>
  <si>
    <t>областной бюджет (уровень софин-ния 70%)</t>
  </si>
  <si>
    <t xml:space="preserve">добровольн физ лиц </t>
  </si>
  <si>
    <t>добровольн юр лиц</t>
  </si>
  <si>
    <t>примечание</t>
  </si>
  <si>
    <t>Обустройство двух площадок для пляжного волейбола на стадионе в пос. Вохтога</t>
  </si>
  <si>
    <t>Приобретение искусственной ели с комплектом украшений и ограждением на центральную площадь посёлка Вохтога</t>
  </si>
  <si>
    <t>Приобретение звукового оборудования для БУК «Вохтожский поселковый Дом культуры»</t>
  </si>
  <si>
    <t>Обустройство пешеходных дорожек на улице Строителей</t>
  </si>
  <si>
    <t>Обустройство пешеходных дорожек на хуторе Глубокое</t>
  </si>
  <si>
    <t>Благоустройство территории парка по ул Обнорского г. Грязовец</t>
  </si>
  <si>
    <t>Выполнение работ по углублению, очистке и установке ограждения пожарного водоема в Городском парке г. Грязовец</t>
  </si>
  <si>
    <t>Выполнение работ по замене водопропускной трубы по адресу: г. Грязовец, ул.Ленина, д.100</t>
  </si>
  <si>
    <t>Выполнение работ по благоустройству дворовой территории по  адресу: г. Грязовец ул. Гагарина, д.8,д.10</t>
  </si>
  <si>
    <t>Благоустройство контейнерных площадок на территории г. Грязовец</t>
  </si>
  <si>
    <t>Выполнение работ по ремонту тротуара по ул. Ленина от д.41 до ул. Володарского г. Грязовец</t>
  </si>
  <si>
    <t>Выполнение работ по ремонту тротуара по ул.Комсомольской от ул. Ленина до.ул.Победы г. Грязовец</t>
  </si>
  <si>
    <t>Выполнение работ по ремонту ливневой канализации  по ул. Комсомольская, Революционная, ул. Урицкого г. Грязовец</t>
  </si>
  <si>
    <t xml:space="preserve">Распределительный газопровод ул.Володарского г. Грязовец </t>
  </si>
  <si>
    <t>Благоустройство дворовой территории дома №8 ул.Центральная д.Хорошево</t>
  </si>
  <si>
    <t>Обустройство трех контейнерных площадок в п.Бушуиха</t>
  </si>
  <si>
    <t>Площадка для пляжного волейбола в п.Бушуиха</t>
  </si>
  <si>
    <t>Ремонт моста через реку Лухта</t>
  </si>
  <si>
    <t>Ремонт зала для занятия фитнесом ФОЦ «Комья»»За здоровьем в фитне-зал»</t>
  </si>
  <si>
    <t>Спортивная площадка в д.Хорошево</t>
  </si>
  <si>
    <t>Устройство воркаута и комплекса уличных тренажеров на плоскостном спортивном сооружении в д.Юрово</t>
  </si>
  <si>
    <t>Ремонт дворовой территории около д.№8 по ул. Центральная в д.Юрово</t>
  </si>
  <si>
    <t>Устройство площадки для хоккейного корта в с. Минькино</t>
  </si>
  <si>
    <t>Установка памятных плит воинам- землякам и благоустройство территории около памятника в д. Скородумка</t>
  </si>
  <si>
    <t>Обустройство пешеходной дорожки в с.Сидорово ул.Черемушки</t>
  </si>
  <si>
    <t>Устройство площадки у пожарного водоема в д.Слобода Грязовецкого района</t>
  </si>
  <si>
    <t>Устройство элементов детской площадки в с.Сидорово Грязовецкого района</t>
  </si>
  <si>
    <t>Обустройство спортивной баскетбольной площадки д.Вараксино</t>
  </si>
  <si>
    <t>Устройство пожарного водоема д.Тимонино</t>
  </si>
  <si>
    <t>Реконструкция памятника погибшим воинам на ст.Бакланка</t>
  </si>
  <si>
    <t>Ремонт памятника погибшим воинам в д.Заемье</t>
  </si>
  <si>
    <t>Благоустройство дворовой территоррии у д.40 д.Заемье</t>
  </si>
  <si>
    <t>Обустройство пешеходной дорожки по у.Центральная д.Ростилово</t>
  </si>
  <si>
    <t>Обустройство пешеходной дорожки в д.Жерноково</t>
  </si>
  <si>
    <t>Очистка, углубление пожарного водоема с устройством пирса в д.Большие Дворища</t>
  </si>
  <si>
    <t>Ремонт памятника и обустройство прилегающей территории в д.Жерноково</t>
  </si>
  <si>
    <t>Ремонт памятника и обустройство прилегающей территории в д.Фрол</t>
  </si>
  <si>
    <t>Обустройство контейнерной площадки</t>
  </si>
  <si>
    <t>Устройство детской площадки в д.Слобода у домов 1-8.</t>
  </si>
  <si>
    <t>Ремонт памятника- мемориала в п.Бушуиха</t>
  </si>
  <si>
    <t>Информация об объемах средств на реализацию проекта "Народный бюджет" на 2021 год 
по муниципальным образованиям Грязовецкого муниципального района</t>
  </si>
  <si>
    <t>тыс. руб.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</si>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</sst>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name val="Arial"/>
      <family val="2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i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68">
    <xf numFmtId="0" fontId="0" fillId="0" borderId="0" xfId="0"/>
    <xf numFmtId="0" fontId="2" fillId="0" borderId="1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0" fontId="0" fillId="0" borderId="2" xfId="0" applyBorder="1"/>
    <xf numFmtId="2" fontId="1" fillId="0" borderId="0" xfId="0" applyNumberFormat="1" applyFont="1" applyFill="1" applyBorder="1" applyAlignment="1">
      <alignment horizontal="center" wrapText="1"/>
    </xf>
    <xf numFmtId="49" fontId="4" fillId="0" borderId="0" xfId="0" applyNumberFormat="1" applyFont="1" applyFill="1" applyBorder="1" applyAlignment="1">
      <alignment horizontal="left" wrapText="1"/>
    </xf>
    <xf numFmtId="4" fontId="7" fillId="0" borderId="0" xfId="0" applyNumberFormat="1" applyFont="1" applyAlignment="1">
      <alignment horizontal="center"/>
    </xf>
    <xf numFmtId="0" fontId="0" fillId="0" borderId="3" xfId="0" applyBorder="1"/>
    <xf numFmtId="0" fontId="1" fillId="0" borderId="1" xfId="0" applyFont="1" applyFill="1" applyBorder="1" applyAlignment="1">
      <alignment horizontal="left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4" fontId="1" fillId="0" borderId="2" xfId="0" applyNumberFormat="1" applyFont="1" applyFill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4" fontId="9" fillId="0" borderId="1" xfId="0" applyNumberFormat="1" applyFont="1" applyFill="1" applyBorder="1" applyAlignment="1">
      <alignment horizontal="center" vertical="center" wrapText="1"/>
    </xf>
    <xf numFmtId="4" fontId="11" fillId="0" borderId="1" xfId="0" applyNumberFormat="1" applyFont="1" applyFill="1" applyBorder="1" applyAlignment="1">
      <alignment horizontal="center" vertical="center" wrapText="1"/>
    </xf>
    <xf numFmtId="164" fontId="9" fillId="0" borderId="1" xfId="0" applyNumberFormat="1" applyFont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1" xfId="0" applyBorder="1"/>
    <xf numFmtId="0" fontId="0" fillId="0" borderId="1" xfId="0" applyBorder="1"/>
    <xf numFmtId="0" fontId="12" fillId="0" borderId="1" xfId="0" applyFont="1" applyBorder="1" applyAlignment="1">
      <alignment horizontal="left" vertical="center" wrapText="1"/>
    </xf>
    <xf numFmtId="4" fontId="12" fillId="0" borderId="1" xfId="0" applyNumberFormat="1" applyFont="1" applyBorder="1" applyAlignment="1">
      <alignment horizontal="center" vertical="center" wrapText="1"/>
    </xf>
    <xf numFmtId="4" fontId="13" fillId="0" borderId="1" xfId="0" applyNumberFormat="1" applyFont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left" vertical="center" wrapText="1"/>
    </xf>
    <xf numFmtId="164" fontId="12" fillId="0" borderId="1" xfId="0" applyNumberFormat="1" applyFont="1" applyBorder="1" applyAlignment="1">
      <alignment horizontal="center" vertical="center" wrapText="1"/>
    </xf>
    <xf numFmtId="164" fontId="13" fillId="0" borderId="1" xfId="0" applyNumberFormat="1" applyFont="1" applyBorder="1" applyAlignment="1">
      <alignment horizontal="center" vertical="center" wrapText="1"/>
    </xf>
    <xf numFmtId="4" fontId="12" fillId="0" borderId="2" xfId="0" applyNumberFormat="1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center" vertical="center" wrapText="1"/>
    </xf>
    <xf numFmtId="164" fontId="9" fillId="0" borderId="1" xfId="0" applyNumberFormat="1" applyFont="1" applyFill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justify" vertical="top" wrapText="1"/>
    </xf>
    <xf numFmtId="0" fontId="0" fillId="0" borderId="2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0" fillId="0" borderId="2" xfId="0" applyFont="1" applyBorder="1" applyAlignment="1">
      <alignment vertical="top" wrapText="1"/>
    </xf>
    <xf numFmtId="0" fontId="10" fillId="0" borderId="4" xfId="0" applyFont="1" applyBorder="1" applyAlignment="1">
      <alignment vertical="top" wrapText="1"/>
    </xf>
    <xf numFmtId="0" fontId="10" fillId="0" borderId="3" xfId="0" applyFont="1" applyBorder="1" applyAlignment="1">
      <alignment vertical="top" wrapText="1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2" fontId="1" fillId="0" borderId="6" xfId="0" applyNumberFormat="1" applyFont="1" applyFill="1" applyBorder="1" applyAlignment="1">
      <alignment horizontal="center" vertical="center" wrapText="1"/>
    </xf>
    <xf numFmtId="2" fontId="1" fillId="0" borderId="7" xfId="0" applyNumberFormat="1" applyFont="1" applyFill="1" applyBorder="1" applyAlignment="1">
      <alignment horizontal="center" vertical="center" wrapText="1"/>
    </xf>
    <xf numFmtId="2" fontId="1" fillId="0" borderId="5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top" wrapText="1"/>
    </xf>
    <xf numFmtId="0" fontId="4" fillId="0" borderId="5" xfId="0" applyFont="1" applyFill="1" applyBorder="1" applyAlignment="1">
      <alignment horizontal="left" wrapText="1"/>
    </xf>
    <xf numFmtId="0" fontId="4" fillId="0" borderId="1" xfId="0" applyFont="1" applyFill="1" applyBorder="1" applyAlignment="1">
      <alignment horizontal="left" wrapText="1"/>
    </xf>
    <xf numFmtId="0" fontId="0" fillId="0" borderId="1" xfId="0" applyBorder="1"/>
    <xf numFmtId="0" fontId="1" fillId="0" borderId="2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Alignment="1">
      <alignment horizontal="center"/>
    </xf>
    <xf numFmtId="49" fontId="2" fillId="0" borderId="0" xfId="0" applyNumberFormat="1" applyFont="1" applyFill="1" applyBorder="1" applyAlignment="1">
      <alignment horizontal="center" wrapText="1"/>
    </xf>
    <xf numFmtId="4" fontId="0" fillId="0" borderId="0" xfId="0" applyNumberFormat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5"/>
  <sheetViews>
    <sheetView tabSelected="1" topLeftCell="B1" zoomScaleNormal="100" workbookViewId="0">
      <selection activeCell="D53" sqref="D53"/>
    </sheetView>
  </sheetViews>
  <sheetFormatPr defaultRowHeight="15.75" x14ac:dyDescent="0.25"/>
  <cols>
    <col min="1" max="1" width="3.28515625" hidden="1" customWidth="1"/>
    <col min="2" max="2" width="16.140625" style="65" customWidth="1"/>
    <col min="3" max="3" width="74.140625" customWidth="1"/>
    <col min="4" max="4" width="14.42578125" customWidth="1"/>
    <col min="5" max="5" width="15" customWidth="1"/>
    <col min="6" max="6" width="14.5703125" customWidth="1"/>
    <col min="7" max="7" width="12.85546875" customWidth="1"/>
    <col min="8" max="8" width="11" customWidth="1"/>
    <col min="9" max="9" width="12.7109375" customWidth="1"/>
    <col min="10" max="10" width="30" hidden="1" customWidth="1"/>
  </cols>
  <sheetData>
    <row r="1" spans="1:16" ht="36.6" customHeight="1" x14ac:dyDescent="0.25">
      <c r="B1" s="54" t="s">
        <v>58</v>
      </c>
      <c r="C1" s="54"/>
      <c r="D1" s="54"/>
      <c r="E1" s="54"/>
      <c r="F1" s="54"/>
      <c r="G1" s="54"/>
      <c r="H1" s="54"/>
      <c r="I1" s="54"/>
    </row>
    <row r="2" spans="1:16" ht="12.75" customHeight="1" x14ac:dyDescent="0.25">
      <c r="B2" s="13"/>
      <c r="C2" s="2"/>
      <c r="D2" s="2"/>
      <c r="E2" s="2"/>
      <c r="F2" s="2"/>
      <c r="H2" s="4"/>
      <c r="I2" s="4" t="s">
        <v>59</v>
      </c>
    </row>
    <row r="3" spans="1:16" ht="15" customHeight="1" x14ac:dyDescent="0.25">
      <c r="A3" s="57"/>
      <c r="B3" s="58" t="s">
        <v>5</v>
      </c>
      <c r="C3" s="45" t="s">
        <v>6</v>
      </c>
      <c r="D3" s="48" t="s">
        <v>10</v>
      </c>
      <c r="E3" s="48" t="s">
        <v>14</v>
      </c>
      <c r="F3" s="48" t="s">
        <v>12</v>
      </c>
      <c r="G3" s="51" t="s">
        <v>7</v>
      </c>
      <c r="H3" s="52"/>
      <c r="I3" s="53"/>
      <c r="J3" s="42" t="s">
        <v>17</v>
      </c>
    </row>
    <row r="4" spans="1:16" ht="15" customHeight="1" x14ac:dyDescent="0.25">
      <c r="A4" s="57"/>
      <c r="B4" s="59"/>
      <c r="C4" s="46"/>
      <c r="D4" s="49"/>
      <c r="E4" s="49"/>
      <c r="F4" s="49"/>
      <c r="G4" s="47" t="s">
        <v>15</v>
      </c>
      <c r="H4" s="47" t="s">
        <v>16</v>
      </c>
      <c r="I4" s="47" t="s">
        <v>13</v>
      </c>
      <c r="J4" s="43"/>
    </row>
    <row r="5" spans="1:16" ht="29.25" customHeight="1" x14ac:dyDescent="0.25">
      <c r="A5" s="57"/>
      <c r="B5" s="60"/>
      <c r="C5" s="46"/>
      <c r="D5" s="50"/>
      <c r="E5" s="50"/>
      <c r="F5" s="50"/>
      <c r="G5" s="47"/>
      <c r="H5" s="47"/>
      <c r="I5" s="47"/>
      <c r="J5" s="44"/>
    </row>
    <row r="6" spans="1:16" ht="30" x14ac:dyDescent="0.25">
      <c r="A6" s="20">
        <v>1</v>
      </c>
      <c r="B6" s="45" t="s">
        <v>0</v>
      </c>
      <c r="C6" s="34" t="s">
        <v>18</v>
      </c>
      <c r="D6" s="9">
        <v>1299.0999999999999</v>
      </c>
      <c r="E6" s="9">
        <v>909.4</v>
      </c>
      <c r="F6" s="9">
        <f>D6-E6</f>
        <v>389.69999999999993</v>
      </c>
      <c r="G6" s="10">
        <v>67.5</v>
      </c>
      <c r="H6" s="10">
        <v>28</v>
      </c>
      <c r="I6" s="10">
        <v>294.2</v>
      </c>
      <c r="J6" s="19"/>
    </row>
    <row r="7" spans="1:16" ht="30" x14ac:dyDescent="0.25">
      <c r="A7" s="20">
        <v>2</v>
      </c>
      <c r="B7" s="46"/>
      <c r="C7" s="35" t="s">
        <v>19</v>
      </c>
      <c r="D7" s="9">
        <v>660.8</v>
      </c>
      <c r="E7" s="9">
        <v>462.6</v>
      </c>
      <c r="F7" s="9">
        <f>D7-E7</f>
        <v>198.19999999999993</v>
      </c>
      <c r="G7" s="10">
        <v>34</v>
      </c>
      <c r="H7" s="10">
        <v>40</v>
      </c>
      <c r="I7" s="10">
        <v>124.2</v>
      </c>
      <c r="J7" s="39"/>
    </row>
    <row r="8" spans="1:16" ht="30" x14ac:dyDescent="0.25">
      <c r="A8" s="20">
        <v>3</v>
      </c>
      <c r="B8" s="46"/>
      <c r="C8" s="35" t="s">
        <v>20</v>
      </c>
      <c r="D8" s="9">
        <v>760</v>
      </c>
      <c r="E8" s="9">
        <v>532</v>
      </c>
      <c r="F8" s="9">
        <f>D8-E8</f>
        <v>228</v>
      </c>
      <c r="G8" s="10">
        <v>39</v>
      </c>
      <c r="H8" s="10">
        <v>46</v>
      </c>
      <c r="I8" s="10">
        <v>143</v>
      </c>
      <c r="J8" s="40"/>
    </row>
    <row r="9" spans="1:16" ht="15" customHeight="1" x14ac:dyDescent="0.25">
      <c r="A9" s="20">
        <v>4</v>
      </c>
      <c r="B9" s="46"/>
      <c r="C9" s="35" t="s">
        <v>21</v>
      </c>
      <c r="D9" s="9">
        <v>128.6</v>
      </c>
      <c r="E9" s="9">
        <v>90</v>
      </c>
      <c r="F9" s="9">
        <f t="shared" ref="F9" si="0">D9-E9</f>
        <v>38.599999999999994</v>
      </c>
      <c r="G9" s="10">
        <v>6.6</v>
      </c>
      <c r="H9" s="10">
        <v>0</v>
      </c>
      <c r="I9" s="10">
        <v>32</v>
      </c>
      <c r="J9" s="41"/>
    </row>
    <row r="10" spans="1:16" ht="15" customHeight="1" x14ac:dyDescent="0.25">
      <c r="A10" s="20">
        <v>5</v>
      </c>
      <c r="B10" s="46"/>
      <c r="C10" s="35" t="s">
        <v>22</v>
      </c>
      <c r="D10" s="9">
        <v>148.9</v>
      </c>
      <c r="E10" s="9">
        <v>104.2</v>
      </c>
      <c r="F10" s="9">
        <f>D10-E10</f>
        <v>44.7</v>
      </c>
      <c r="G10" s="10">
        <v>7.7</v>
      </c>
      <c r="H10" s="10">
        <v>0</v>
      </c>
      <c r="I10" s="10">
        <v>37</v>
      </c>
      <c r="J10" s="19"/>
    </row>
    <row r="11" spans="1:16" x14ac:dyDescent="0.25">
      <c r="A11" s="20"/>
      <c r="B11" s="61"/>
      <c r="C11" s="1" t="s">
        <v>60</v>
      </c>
      <c r="D11" s="12">
        <f t="shared" ref="D11:I11" si="1">SUM(D6:D10)</f>
        <v>2997.3999999999996</v>
      </c>
      <c r="E11" s="12">
        <f>SUM(E6:E10)</f>
        <v>2098.1999999999998</v>
      </c>
      <c r="F11" s="12">
        <f>SUM(F6:F10)</f>
        <v>899.19999999999993</v>
      </c>
      <c r="G11" s="12">
        <f t="shared" si="1"/>
        <v>154.79999999999998</v>
      </c>
      <c r="H11" s="12">
        <f t="shared" si="1"/>
        <v>114</v>
      </c>
      <c r="I11" s="12">
        <f t="shared" si="1"/>
        <v>630.4</v>
      </c>
      <c r="J11" s="20"/>
      <c r="K11" s="67"/>
      <c r="L11" s="67"/>
      <c r="M11" s="67"/>
      <c r="N11" s="67"/>
      <c r="O11" s="67"/>
      <c r="P11" s="67"/>
    </row>
    <row r="12" spans="1:16" ht="19.5" customHeight="1" x14ac:dyDescent="0.25">
      <c r="A12" s="21">
        <v>9</v>
      </c>
      <c r="B12" s="45" t="s">
        <v>1</v>
      </c>
      <c r="C12" s="22" t="s">
        <v>23</v>
      </c>
      <c r="D12" s="23">
        <v>1993.56846</v>
      </c>
      <c r="E12" s="23">
        <f>D12*70%</f>
        <v>1395.4979219999998</v>
      </c>
      <c r="F12" s="23">
        <f t="shared" ref="F12:F20" si="2">D12-E12</f>
        <v>598.07053800000017</v>
      </c>
      <c r="G12" s="24">
        <f>D12*5%</f>
        <v>99.678423000000009</v>
      </c>
      <c r="H12" s="24">
        <v>0</v>
      </c>
      <c r="I12" s="24">
        <f t="shared" ref="I12:I20" si="3">F12-G12</f>
        <v>498.39211500000016</v>
      </c>
      <c r="J12" s="19"/>
    </row>
    <row r="13" spans="1:16" ht="30" x14ac:dyDescent="0.25">
      <c r="A13" s="21">
        <v>10</v>
      </c>
      <c r="B13" s="46"/>
      <c r="C13" s="22" t="s">
        <v>24</v>
      </c>
      <c r="D13" s="23">
        <v>1003.33538</v>
      </c>
      <c r="E13" s="23">
        <f>D13*70%</f>
        <v>702.33476599999995</v>
      </c>
      <c r="F13" s="23">
        <f t="shared" si="2"/>
        <v>301.00061400000004</v>
      </c>
      <c r="G13" s="24">
        <f>D13*5%</f>
        <v>50.166769000000002</v>
      </c>
      <c r="H13" s="24">
        <v>0</v>
      </c>
      <c r="I13" s="24">
        <f t="shared" si="3"/>
        <v>250.83384500000005</v>
      </c>
      <c r="J13" s="19"/>
    </row>
    <row r="14" spans="1:16" ht="30" x14ac:dyDescent="0.25">
      <c r="A14" s="21">
        <v>11</v>
      </c>
      <c r="B14" s="46"/>
      <c r="C14" s="22" t="s">
        <v>25</v>
      </c>
      <c r="D14" s="23">
        <v>568.87330999999995</v>
      </c>
      <c r="E14" s="23">
        <v>398.21131000000003</v>
      </c>
      <c r="F14" s="23">
        <f t="shared" si="2"/>
        <v>170.66199999999992</v>
      </c>
      <c r="G14" s="24">
        <f>D14*5%</f>
        <v>28.443665499999998</v>
      </c>
      <c r="H14" s="24">
        <v>0</v>
      </c>
      <c r="I14" s="24">
        <f t="shared" si="3"/>
        <v>142.21833449999991</v>
      </c>
      <c r="J14" s="19"/>
    </row>
    <row r="15" spans="1:16" ht="30" x14ac:dyDescent="0.25">
      <c r="A15" s="21">
        <v>12</v>
      </c>
      <c r="B15" s="46"/>
      <c r="C15" s="22" t="s">
        <v>26</v>
      </c>
      <c r="D15" s="23">
        <v>2123.3672000000001</v>
      </c>
      <c r="E15" s="23">
        <v>1400</v>
      </c>
      <c r="F15" s="23">
        <f t="shared" si="2"/>
        <v>723.36720000000014</v>
      </c>
      <c r="G15" s="24">
        <f>D15*5%</f>
        <v>106.16836000000001</v>
      </c>
      <c r="H15" s="24">
        <v>0</v>
      </c>
      <c r="I15" s="24">
        <f t="shared" si="3"/>
        <v>617.19884000000013</v>
      </c>
      <c r="J15" s="19"/>
    </row>
    <row r="16" spans="1:16" ht="17.25" customHeight="1" x14ac:dyDescent="0.25">
      <c r="A16" s="21">
        <v>13</v>
      </c>
      <c r="B16" s="46"/>
      <c r="C16" s="25" t="s">
        <v>27</v>
      </c>
      <c r="D16" s="23">
        <v>636.69500000000005</v>
      </c>
      <c r="E16" s="23">
        <v>445.68693999999999</v>
      </c>
      <c r="F16" s="23">
        <f t="shared" si="2"/>
        <v>191.00806000000006</v>
      </c>
      <c r="G16" s="24">
        <v>31.83</v>
      </c>
      <c r="H16" s="24">
        <v>0</v>
      </c>
      <c r="I16" s="24">
        <f t="shared" si="3"/>
        <v>159.17806000000007</v>
      </c>
      <c r="J16" s="19"/>
    </row>
    <row r="17" spans="1:10" ht="30" x14ac:dyDescent="0.25">
      <c r="A17" s="21">
        <v>14</v>
      </c>
      <c r="B17" s="46"/>
      <c r="C17" s="22" t="s">
        <v>28</v>
      </c>
      <c r="D17" s="23">
        <v>1843.62408</v>
      </c>
      <c r="E17" s="23">
        <v>1290.5</v>
      </c>
      <c r="F17" s="23">
        <f t="shared" si="2"/>
        <v>553.12408000000005</v>
      </c>
      <c r="G17" s="24">
        <v>92.2</v>
      </c>
      <c r="H17" s="24">
        <v>0</v>
      </c>
      <c r="I17" s="24">
        <f t="shared" si="3"/>
        <v>460.92408000000006</v>
      </c>
      <c r="J17" s="19"/>
    </row>
    <row r="18" spans="1:10" ht="30" x14ac:dyDescent="0.25">
      <c r="A18" s="21">
        <v>15</v>
      </c>
      <c r="B18" s="46"/>
      <c r="C18" s="22" t="s">
        <v>29</v>
      </c>
      <c r="D18" s="26">
        <v>822.79381000000001</v>
      </c>
      <c r="E18" s="26">
        <v>575.95500000000004</v>
      </c>
      <c r="F18" s="26">
        <f t="shared" si="2"/>
        <v>246.83880999999997</v>
      </c>
      <c r="G18" s="27">
        <v>41.139699999999998</v>
      </c>
      <c r="H18" s="24">
        <v>0</v>
      </c>
      <c r="I18" s="24">
        <f t="shared" si="3"/>
        <v>205.69910999999996</v>
      </c>
      <c r="J18" s="19"/>
    </row>
    <row r="19" spans="1:10" ht="30" x14ac:dyDescent="0.25">
      <c r="A19" s="21">
        <v>16</v>
      </c>
      <c r="B19" s="46"/>
      <c r="C19" s="25" t="s">
        <v>30</v>
      </c>
      <c r="D19" s="23">
        <v>994.40899999999999</v>
      </c>
      <c r="E19" s="23">
        <f>D19*70%</f>
        <v>696.08629999999994</v>
      </c>
      <c r="F19" s="23">
        <f t="shared" si="2"/>
        <v>298.32270000000005</v>
      </c>
      <c r="G19" s="24">
        <f>D19*5%</f>
        <v>49.72045</v>
      </c>
      <c r="H19" s="24">
        <v>0</v>
      </c>
      <c r="I19" s="24">
        <f t="shared" si="3"/>
        <v>248.60225000000005</v>
      </c>
      <c r="J19" s="19"/>
    </row>
    <row r="20" spans="1:10" x14ac:dyDescent="0.25">
      <c r="A20" s="21">
        <v>17</v>
      </c>
      <c r="B20" s="46"/>
      <c r="C20" s="22" t="s">
        <v>31</v>
      </c>
      <c r="D20" s="23">
        <v>1400</v>
      </c>
      <c r="E20" s="23">
        <f>D20*70%</f>
        <v>979.99999999999989</v>
      </c>
      <c r="F20" s="23">
        <f t="shared" si="2"/>
        <v>420.00000000000011</v>
      </c>
      <c r="G20" s="24">
        <f>D20*5%</f>
        <v>70</v>
      </c>
      <c r="H20" s="24">
        <v>0</v>
      </c>
      <c r="I20" s="24">
        <f t="shared" si="3"/>
        <v>350.00000000000011</v>
      </c>
      <c r="J20" s="19"/>
    </row>
    <row r="21" spans="1:10" x14ac:dyDescent="0.25">
      <c r="A21" s="20"/>
      <c r="B21" s="61"/>
      <c r="C21" s="1" t="s">
        <v>60</v>
      </c>
      <c r="D21" s="12">
        <f t="shared" ref="D21:I21" si="4">SUM(D12:D20)</f>
        <v>11386.666239999999</v>
      </c>
      <c r="E21" s="12">
        <f t="shared" si="4"/>
        <v>7884.2722379999996</v>
      </c>
      <c r="F21" s="12">
        <f t="shared" si="4"/>
        <v>3502.3940020000005</v>
      </c>
      <c r="G21" s="12">
        <f t="shared" si="4"/>
        <v>569.34736750000002</v>
      </c>
      <c r="H21" s="12">
        <f t="shared" si="4"/>
        <v>0</v>
      </c>
      <c r="I21" s="12">
        <f t="shared" si="4"/>
        <v>2933.0466345000004</v>
      </c>
      <c r="J21" s="20"/>
    </row>
    <row r="22" spans="1:10" ht="23.25" customHeight="1" x14ac:dyDescent="0.25">
      <c r="A22" s="20">
        <v>16</v>
      </c>
      <c r="B22" s="45" t="s">
        <v>2</v>
      </c>
      <c r="C22" s="22" t="s">
        <v>32</v>
      </c>
      <c r="D22" s="23">
        <v>700</v>
      </c>
      <c r="E22" s="28">
        <v>490</v>
      </c>
      <c r="F22" s="28">
        <f t="shared" ref="F22:F27" si="5">D22-E22</f>
        <v>210</v>
      </c>
      <c r="G22" s="23">
        <v>35</v>
      </c>
      <c r="H22" s="23">
        <v>100</v>
      </c>
      <c r="I22" s="23">
        <v>75</v>
      </c>
      <c r="J22" s="19"/>
    </row>
    <row r="23" spans="1:10" ht="18" customHeight="1" x14ac:dyDescent="0.25">
      <c r="A23" s="20">
        <v>17</v>
      </c>
      <c r="B23" s="46"/>
      <c r="C23" s="22" t="s">
        <v>33</v>
      </c>
      <c r="D23" s="29">
        <v>360</v>
      </c>
      <c r="E23" s="28">
        <v>252</v>
      </c>
      <c r="F23" s="28">
        <f t="shared" si="5"/>
        <v>108</v>
      </c>
      <c r="G23" s="23">
        <v>18</v>
      </c>
      <c r="H23" s="23">
        <v>50</v>
      </c>
      <c r="I23" s="23">
        <v>40</v>
      </c>
      <c r="J23" s="19"/>
    </row>
    <row r="24" spans="1:10" ht="15" customHeight="1" x14ac:dyDescent="0.25">
      <c r="A24" s="20">
        <v>18</v>
      </c>
      <c r="B24" s="46"/>
      <c r="C24" s="22" t="s">
        <v>34</v>
      </c>
      <c r="D24" s="23">
        <v>250</v>
      </c>
      <c r="E24" s="28">
        <v>175</v>
      </c>
      <c r="F24" s="28">
        <f t="shared" si="5"/>
        <v>75</v>
      </c>
      <c r="G24" s="23">
        <v>12.5</v>
      </c>
      <c r="H24" s="23">
        <v>50</v>
      </c>
      <c r="I24" s="23">
        <v>12.5</v>
      </c>
      <c r="J24" s="19"/>
    </row>
    <row r="25" spans="1:10" ht="15" customHeight="1" x14ac:dyDescent="0.25">
      <c r="A25" s="21"/>
      <c r="B25" s="46"/>
      <c r="C25" s="22" t="s">
        <v>35</v>
      </c>
      <c r="D25" s="23">
        <v>200</v>
      </c>
      <c r="E25" s="28">
        <v>140</v>
      </c>
      <c r="F25" s="28">
        <f t="shared" si="5"/>
        <v>60</v>
      </c>
      <c r="G25" s="23">
        <v>10</v>
      </c>
      <c r="H25" s="23">
        <v>50</v>
      </c>
      <c r="I25" s="23">
        <v>0</v>
      </c>
      <c r="J25" s="19"/>
    </row>
    <row r="26" spans="1:10" ht="14.25" customHeight="1" x14ac:dyDescent="0.25">
      <c r="A26" s="21"/>
      <c r="B26" s="46"/>
      <c r="C26" s="22" t="s">
        <v>36</v>
      </c>
      <c r="D26" s="23">
        <v>270</v>
      </c>
      <c r="E26" s="28">
        <v>189</v>
      </c>
      <c r="F26" s="28">
        <f t="shared" si="5"/>
        <v>81</v>
      </c>
      <c r="G26" s="23">
        <v>13.5</v>
      </c>
      <c r="H26" s="23">
        <v>67.5</v>
      </c>
      <c r="I26" s="23">
        <v>0</v>
      </c>
      <c r="J26" s="19"/>
    </row>
    <row r="27" spans="1:10" ht="16.5" customHeight="1" x14ac:dyDescent="0.25">
      <c r="A27" s="20">
        <v>19</v>
      </c>
      <c r="B27" s="46"/>
      <c r="C27" s="22" t="s">
        <v>37</v>
      </c>
      <c r="D27" s="23">
        <v>400</v>
      </c>
      <c r="E27" s="28">
        <v>280</v>
      </c>
      <c r="F27" s="28">
        <f t="shared" si="5"/>
        <v>120</v>
      </c>
      <c r="G27" s="23">
        <v>20</v>
      </c>
      <c r="H27" s="23">
        <v>100</v>
      </c>
      <c r="I27" s="23">
        <v>0</v>
      </c>
      <c r="J27" s="19"/>
    </row>
    <row r="28" spans="1:10" ht="17.25" customHeight="1" x14ac:dyDescent="0.25">
      <c r="A28" s="21"/>
      <c r="B28" s="46"/>
      <c r="C28" s="22" t="s">
        <v>57</v>
      </c>
      <c r="D28" s="23">
        <v>64</v>
      </c>
      <c r="E28" s="28">
        <v>44.8</v>
      </c>
      <c r="F28" s="28">
        <v>19.2</v>
      </c>
      <c r="G28" s="23">
        <v>3.2</v>
      </c>
      <c r="H28" s="23">
        <v>12.8</v>
      </c>
      <c r="I28" s="23">
        <v>3.2</v>
      </c>
      <c r="J28" s="19"/>
    </row>
    <row r="29" spans="1:10" x14ac:dyDescent="0.25">
      <c r="A29" s="20"/>
      <c r="B29" s="46"/>
      <c r="C29" s="1" t="s">
        <v>60</v>
      </c>
      <c r="D29" s="14">
        <f t="shared" ref="D29:I29" si="6">SUM(D22:D28)</f>
        <v>2244</v>
      </c>
      <c r="E29" s="14">
        <f t="shared" si="6"/>
        <v>1570.8</v>
      </c>
      <c r="F29" s="14">
        <f t="shared" si="6"/>
        <v>673.2</v>
      </c>
      <c r="G29" s="14">
        <f t="shared" si="6"/>
        <v>112.2</v>
      </c>
      <c r="H29" s="14">
        <f t="shared" si="6"/>
        <v>430.3</v>
      </c>
      <c r="I29" s="14">
        <f t="shared" si="6"/>
        <v>130.69999999999999</v>
      </c>
      <c r="J29" s="20"/>
    </row>
    <row r="30" spans="1:10" ht="15" customHeight="1" x14ac:dyDescent="0.25">
      <c r="A30" s="20">
        <v>20</v>
      </c>
      <c r="B30" s="46" t="s">
        <v>11</v>
      </c>
      <c r="C30" s="8" t="s">
        <v>51</v>
      </c>
      <c r="D30" s="18">
        <v>347.87900000000002</v>
      </c>
      <c r="E30" s="17">
        <v>243.51499999999999</v>
      </c>
      <c r="F30" s="17">
        <v>104.38181</v>
      </c>
      <c r="G30" s="18">
        <v>17.5</v>
      </c>
      <c r="H30" s="18">
        <v>0</v>
      </c>
      <c r="I30" s="18">
        <v>86.863810000000001</v>
      </c>
      <c r="J30" s="19"/>
    </row>
    <row r="31" spans="1:10" ht="30" x14ac:dyDescent="0.25">
      <c r="A31" s="21"/>
      <c r="B31" s="46"/>
      <c r="C31" s="8" t="s">
        <v>52</v>
      </c>
      <c r="D31" s="18">
        <v>107.88326000000001</v>
      </c>
      <c r="E31" s="17">
        <v>75.518280000000004</v>
      </c>
      <c r="F31" s="17">
        <v>32.364980000000003</v>
      </c>
      <c r="G31" s="18">
        <v>5.5</v>
      </c>
      <c r="H31" s="18">
        <v>0</v>
      </c>
      <c r="I31" s="18">
        <v>26.864000000000001</v>
      </c>
      <c r="J31" s="19"/>
    </row>
    <row r="32" spans="1:10" ht="15" customHeight="1" x14ac:dyDescent="0.25">
      <c r="A32" s="21"/>
      <c r="B32" s="46"/>
      <c r="C32" s="8" t="s">
        <v>53</v>
      </c>
      <c r="D32" s="18">
        <v>267.37200000000001</v>
      </c>
      <c r="E32" s="17">
        <v>187.16</v>
      </c>
      <c r="F32" s="17">
        <v>80.211740000000006</v>
      </c>
      <c r="G32" s="18">
        <v>15</v>
      </c>
      <c r="H32" s="18">
        <v>0</v>
      </c>
      <c r="I32" s="18">
        <v>65.211740000000006</v>
      </c>
      <c r="J32" s="19"/>
    </row>
    <row r="33" spans="1:10" ht="15.75" customHeight="1" x14ac:dyDescent="0.25">
      <c r="A33" s="21"/>
      <c r="B33" s="46"/>
      <c r="C33" s="8" t="s">
        <v>54</v>
      </c>
      <c r="D33" s="18">
        <v>265.14109999999999</v>
      </c>
      <c r="E33" s="17">
        <v>185.59877</v>
      </c>
      <c r="F33" s="17">
        <v>79.542330000000007</v>
      </c>
      <c r="G33" s="18">
        <v>15</v>
      </c>
      <c r="H33" s="18">
        <v>0</v>
      </c>
      <c r="I33" s="18">
        <v>64.542330000000007</v>
      </c>
      <c r="J33" s="19"/>
    </row>
    <row r="34" spans="1:10" ht="15" customHeight="1" x14ac:dyDescent="0.25">
      <c r="A34" s="21"/>
      <c r="B34" s="46"/>
      <c r="C34" s="8" t="s">
        <v>55</v>
      </c>
      <c r="D34" s="18">
        <v>399.41242</v>
      </c>
      <c r="E34" s="17">
        <v>279.58870000000002</v>
      </c>
      <c r="F34" s="17">
        <v>119.82371999999999</v>
      </c>
      <c r="G34" s="18">
        <v>20</v>
      </c>
      <c r="H34" s="18">
        <v>0</v>
      </c>
      <c r="I34" s="18">
        <v>99.823719999999994</v>
      </c>
      <c r="J34" s="19"/>
    </row>
    <row r="35" spans="1:10" ht="15" customHeight="1" x14ac:dyDescent="0.25">
      <c r="A35" s="20">
        <v>21</v>
      </c>
      <c r="B35" s="46"/>
      <c r="C35" s="8" t="s">
        <v>56</v>
      </c>
      <c r="D35" s="18">
        <v>669.19200000000001</v>
      </c>
      <c r="E35" s="17">
        <v>468.43439999999998</v>
      </c>
      <c r="F35" s="17">
        <v>200.7576</v>
      </c>
      <c r="G35" s="18">
        <v>50</v>
      </c>
      <c r="H35" s="18">
        <v>100</v>
      </c>
      <c r="I35" s="18">
        <v>50.757599999999996</v>
      </c>
      <c r="J35" s="19"/>
    </row>
    <row r="36" spans="1:10" x14ac:dyDescent="0.25">
      <c r="A36" s="20"/>
      <c r="B36" s="61"/>
      <c r="C36" s="1" t="s">
        <v>60</v>
      </c>
      <c r="D36" s="30">
        <f t="shared" ref="D36:I36" si="7">SUM(D30:D35)</f>
        <v>2056.8797800000002</v>
      </c>
      <c r="E36" s="30">
        <f t="shared" si="7"/>
        <v>1439.8151499999999</v>
      </c>
      <c r="F36" s="30">
        <f t="shared" si="7"/>
        <v>617.08217999999999</v>
      </c>
      <c r="G36" s="30">
        <f t="shared" si="7"/>
        <v>123</v>
      </c>
      <c r="H36" s="30">
        <f t="shared" si="7"/>
        <v>100</v>
      </c>
      <c r="I36" s="31">
        <f t="shared" si="7"/>
        <v>394.06319999999994</v>
      </c>
      <c r="J36" s="20"/>
    </row>
    <row r="37" spans="1:10" ht="15" customHeight="1" x14ac:dyDescent="0.25">
      <c r="A37" s="20">
        <v>22</v>
      </c>
      <c r="B37" s="45" t="s">
        <v>3</v>
      </c>
      <c r="C37" s="8" t="s">
        <v>45</v>
      </c>
      <c r="D37" s="10">
        <v>140.5</v>
      </c>
      <c r="E37" s="11">
        <v>98.3</v>
      </c>
      <c r="F37" s="11">
        <f>D37-E37</f>
        <v>42.2</v>
      </c>
      <c r="G37" s="10">
        <v>7.2</v>
      </c>
      <c r="H37" s="10">
        <v>14</v>
      </c>
      <c r="I37" s="10">
        <v>21</v>
      </c>
      <c r="J37" s="36"/>
    </row>
    <row r="38" spans="1:10" ht="15" customHeight="1" x14ac:dyDescent="0.25">
      <c r="A38" s="21"/>
      <c r="B38" s="46"/>
      <c r="C38" s="8" t="s">
        <v>46</v>
      </c>
      <c r="D38" s="10">
        <v>150</v>
      </c>
      <c r="E38" s="11">
        <v>105</v>
      </c>
      <c r="F38" s="11">
        <f t="shared" ref="F38:F42" si="8">D38-E38</f>
        <v>45</v>
      </c>
      <c r="G38" s="10">
        <v>7.8</v>
      </c>
      <c r="H38" s="10">
        <v>0</v>
      </c>
      <c r="I38" s="10">
        <v>37.200000000000003</v>
      </c>
      <c r="J38" s="37"/>
    </row>
    <row r="39" spans="1:10" ht="15" customHeight="1" x14ac:dyDescent="0.25">
      <c r="A39" s="21"/>
      <c r="B39" s="46"/>
      <c r="C39" s="8" t="s">
        <v>47</v>
      </c>
      <c r="D39" s="10">
        <v>366.7</v>
      </c>
      <c r="E39" s="11">
        <v>256.7</v>
      </c>
      <c r="F39" s="11">
        <v>110</v>
      </c>
      <c r="G39" s="10">
        <v>18.3</v>
      </c>
      <c r="H39" s="10">
        <v>0</v>
      </c>
      <c r="I39" s="10">
        <v>91.7</v>
      </c>
      <c r="J39" s="37"/>
    </row>
    <row r="40" spans="1:10" ht="15" customHeight="1" x14ac:dyDescent="0.25">
      <c r="A40" s="21"/>
      <c r="B40" s="46"/>
      <c r="C40" s="8" t="s">
        <v>48</v>
      </c>
      <c r="D40" s="10">
        <v>341.9</v>
      </c>
      <c r="E40" s="11">
        <v>239.3</v>
      </c>
      <c r="F40" s="11">
        <v>102.6</v>
      </c>
      <c r="G40" s="10">
        <v>17.100000000000001</v>
      </c>
      <c r="H40" s="10">
        <v>0</v>
      </c>
      <c r="I40" s="10">
        <v>85.5</v>
      </c>
      <c r="J40" s="37"/>
    </row>
    <row r="41" spans="1:10" ht="15" customHeight="1" x14ac:dyDescent="0.25">
      <c r="A41" s="20">
        <v>23</v>
      </c>
      <c r="B41" s="46"/>
      <c r="C41" s="8" t="s">
        <v>49</v>
      </c>
      <c r="D41" s="10">
        <v>303.5</v>
      </c>
      <c r="E41" s="11">
        <v>212.4</v>
      </c>
      <c r="F41" s="11">
        <v>91.1</v>
      </c>
      <c r="G41" s="10">
        <v>15.2</v>
      </c>
      <c r="H41" s="10">
        <v>0</v>
      </c>
      <c r="I41" s="10">
        <v>75.900000000000006</v>
      </c>
      <c r="J41" s="38"/>
    </row>
    <row r="42" spans="1:10" ht="15" customHeight="1" x14ac:dyDescent="0.25">
      <c r="A42" s="20">
        <v>24</v>
      </c>
      <c r="B42" s="46"/>
      <c r="C42" s="8" t="s">
        <v>50</v>
      </c>
      <c r="D42" s="10">
        <v>306.89999999999998</v>
      </c>
      <c r="E42" s="11">
        <v>214.9</v>
      </c>
      <c r="F42" s="11">
        <f t="shared" si="8"/>
        <v>91.999999999999972</v>
      </c>
      <c r="G42" s="10">
        <v>15.6</v>
      </c>
      <c r="H42" s="10">
        <v>0</v>
      </c>
      <c r="I42" s="10">
        <v>76.400000000000006</v>
      </c>
      <c r="J42" s="20"/>
    </row>
    <row r="43" spans="1:10" x14ac:dyDescent="0.25">
      <c r="A43" s="20"/>
      <c r="B43" s="61"/>
      <c r="C43" s="1" t="s">
        <v>60</v>
      </c>
      <c r="D43" s="15">
        <f>SUM(D37:D42)</f>
        <v>1609.5</v>
      </c>
      <c r="E43" s="15">
        <f t="shared" ref="E43:H43" si="9">SUM(E37:E42)</f>
        <v>1126.5999999999999</v>
      </c>
      <c r="F43" s="15">
        <f t="shared" si="9"/>
        <v>482.9</v>
      </c>
      <c r="G43" s="15">
        <f t="shared" si="9"/>
        <v>81.199999999999989</v>
      </c>
      <c r="H43" s="15">
        <f t="shared" si="9"/>
        <v>14</v>
      </c>
      <c r="I43" s="15">
        <f>SUM(I37:I42)</f>
        <v>387.70000000000005</v>
      </c>
      <c r="J43" s="20"/>
    </row>
    <row r="44" spans="1:10" ht="15" customHeight="1" x14ac:dyDescent="0.25">
      <c r="A44" s="20">
        <v>25</v>
      </c>
      <c r="B44" s="45" t="s">
        <v>4</v>
      </c>
      <c r="C44" s="8" t="s">
        <v>42</v>
      </c>
      <c r="D44" s="9">
        <v>187.166</v>
      </c>
      <c r="E44" s="11">
        <v>131.01599999999999</v>
      </c>
      <c r="F44" s="11">
        <f>D44-E44</f>
        <v>56.150000000000006</v>
      </c>
      <c r="G44" s="10">
        <v>10.3</v>
      </c>
      <c r="H44" s="10">
        <v>10</v>
      </c>
      <c r="I44" s="10">
        <v>35.848999999999997</v>
      </c>
      <c r="J44" s="19"/>
    </row>
    <row r="45" spans="1:10" ht="22.5" customHeight="1" x14ac:dyDescent="0.25">
      <c r="A45" s="20">
        <v>26</v>
      </c>
      <c r="B45" s="46"/>
      <c r="C45" s="8" t="s">
        <v>43</v>
      </c>
      <c r="D45" s="9">
        <v>98.402000000000001</v>
      </c>
      <c r="E45" s="11">
        <v>68.881399999999999</v>
      </c>
      <c r="F45" s="11">
        <f t="shared" ref="F45:F46" si="10">D45-E45</f>
        <v>29.520600000000002</v>
      </c>
      <c r="G45" s="10">
        <v>5.4</v>
      </c>
      <c r="H45" s="10">
        <v>12</v>
      </c>
      <c r="I45" s="10">
        <v>12.1206</v>
      </c>
      <c r="J45" s="19"/>
    </row>
    <row r="46" spans="1:10" ht="25.5" customHeight="1" x14ac:dyDescent="0.25">
      <c r="A46" s="20">
        <v>27</v>
      </c>
      <c r="B46" s="46"/>
      <c r="C46" s="8" t="s">
        <v>44</v>
      </c>
      <c r="D46" s="9">
        <v>200</v>
      </c>
      <c r="E46" s="11">
        <v>140</v>
      </c>
      <c r="F46" s="11">
        <f t="shared" si="10"/>
        <v>60</v>
      </c>
      <c r="G46" s="10">
        <v>10.5</v>
      </c>
      <c r="H46" s="10">
        <v>20</v>
      </c>
      <c r="I46" s="10">
        <v>29.5</v>
      </c>
      <c r="J46" s="19"/>
    </row>
    <row r="47" spans="1:10" x14ac:dyDescent="0.25">
      <c r="A47" s="20"/>
      <c r="B47" s="61"/>
      <c r="C47" s="1" t="s">
        <v>60</v>
      </c>
      <c r="D47" s="12">
        <f t="shared" ref="D47:I47" si="11">SUM(D44:D46)</f>
        <v>485.56799999999998</v>
      </c>
      <c r="E47" s="12">
        <f t="shared" si="11"/>
        <v>339.8974</v>
      </c>
      <c r="F47" s="12">
        <f t="shared" si="11"/>
        <v>145.67060000000001</v>
      </c>
      <c r="G47" s="12">
        <f t="shared" si="11"/>
        <v>26.200000000000003</v>
      </c>
      <c r="H47" s="12">
        <f t="shared" si="11"/>
        <v>42</v>
      </c>
      <c r="I47" s="12">
        <f t="shared" si="11"/>
        <v>77.4696</v>
      </c>
      <c r="J47" s="20"/>
    </row>
    <row r="48" spans="1:10" ht="30" x14ac:dyDescent="0.25">
      <c r="A48" s="20">
        <v>29</v>
      </c>
      <c r="B48" s="62" t="s">
        <v>8</v>
      </c>
      <c r="C48" s="8" t="s">
        <v>38</v>
      </c>
      <c r="D48" s="9">
        <v>850</v>
      </c>
      <c r="E48" s="11">
        <v>595</v>
      </c>
      <c r="F48" s="11">
        <f>D48-E48</f>
        <v>255</v>
      </c>
      <c r="G48" s="10">
        <v>42.5</v>
      </c>
      <c r="H48" s="10">
        <v>150</v>
      </c>
      <c r="I48" s="10">
        <v>62.5</v>
      </c>
      <c r="J48" s="19"/>
    </row>
    <row r="49" spans="1:10" ht="15.75" customHeight="1" x14ac:dyDescent="0.25">
      <c r="A49" s="3">
        <v>30</v>
      </c>
      <c r="B49" s="63"/>
      <c r="C49" s="8" t="s">
        <v>39</v>
      </c>
      <c r="D49" s="9">
        <v>985.51931999999999</v>
      </c>
      <c r="E49" s="11">
        <v>689.86351999999999</v>
      </c>
      <c r="F49" s="11">
        <f t="shared" ref="F49:F51" si="12">D49-E49</f>
        <v>295.6558</v>
      </c>
      <c r="G49" s="10">
        <v>50</v>
      </c>
      <c r="H49" s="10">
        <v>0</v>
      </c>
      <c r="I49" s="10">
        <v>245.6558</v>
      </c>
      <c r="J49" s="19"/>
    </row>
    <row r="50" spans="1:10" ht="15" customHeight="1" x14ac:dyDescent="0.25">
      <c r="A50" s="3">
        <v>31</v>
      </c>
      <c r="B50" s="63"/>
      <c r="C50" s="8" t="s">
        <v>40</v>
      </c>
      <c r="D50" s="9">
        <v>997.76269000000002</v>
      </c>
      <c r="E50" s="11">
        <v>698.43388000000004</v>
      </c>
      <c r="F50" s="11">
        <f t="shared" si="12"/>
        <v>299.32880999999998</v>
      </c>
      <c r="G50" s="10">
        <v>50</v>
      </c>
      <c r="H50" s="10">
        <v>150</v>
      </c>
      <c r="I50" s="10">
        <v>99.328810000000004</v>
      </c>
      <c r="J50" s="19"/>
    </row>
    <row r="51" spans="1:10" ht="30" x14ac:dyDescent="0.25">
      <c r="A51" s="3">
        <v>32</v>
      </c>
      <c r="B51" s="63"/>
      <c r="C51" s="8" t="s">
        <v>41</v>
      </c>
      <c r="D51" s="9">
        <v>959.33579999999995</v>
      </c>
      <c r="E51" s="11">
        <v>671.53506000000004</v>
      </c>
      <c r="F51" s="11">
        <f t="shared" si="12"/>
        <v>287.80073999999991</v>
      </c>
      <c r="G51" s="10">
        <v>47.8</v>
      </c>
      <c r="H51" s="10">
        <v>240</v>
      </c>
      <c r="I51" s="10">
        <v>0</v>
      </c>
      <c r="J51" s="19"/>
    </row>
    <row r="52" spans="1:10" ht="20.45" customHeight="1" x14ac:dyDescent="0.25">
      <c r="A52" s="3"/>
      <c r="B52" s="64"/>
      <c r="C52" s="1" t="s">
        <v>60</v>
      </c>
      <c r="D52" s="16">
        <f>SUM(D48:D51)</f>
        <v>3792.6178099999997</v>
      </c>
      <c r="E52" s="16">
        <f t="shared" ref="E52:I52" si="13">SUM(E48:E51)</f>
        <v>2654.8324600000001</v>
      </c>
      <c r="F52" s="16">
        <f>SUM(F48:F51)</f>
        <v>1137.7853499999999</v>
      </c>
      <c r="G52" s="16">
        <f t="shared" si="13"/>
        <v>190.3</v>
      </c>
      <c r="H52" s="16">
        <f t="shared" si="13"/>
        <v>540</v>
      </c>
      <c r="I52" s="16">
        <f t="shared" si="13"/>
        <v>407.48460999999998</v>
      </c>
      <c r="J52" s="20"/>
    </row>
    <row r="53" spans="1:10" ht="19.5" customHeight="1" x14ac:dyDescent="0.3">
      <c r="A53" s="7"/>
      <c r="B53" s="55" t="s">
        <v>9</v>
      </c>
      <c r="C53" s="56"/>
      <c r="D53" s="32">
        <f>D11+D21+D29+D36+D43+D47+D52</f>
        <v>24572.631829999998</v>
      </c>
      <c r="E53" s="32">
        <f>E11+E21+E29+E36+E43+E47+E52</f>
        <v>17114.417247999998</v>
      </c>
      <c r="F53" s="32">
        <f>G53+H53+I53</f>
        <v>7458.2114120000006</v>
      </c>
      <c r="G53" s="32">
        <f>G11+G21+G29+G36+G43+G47+G52</f>
        <v>1257.0473675000001</v>
      </c>
      <c r="H53" s="33">
        <f t="shared" ref="H53:I53" si="14">H11+H21+H29+H36+H43+H47+H52</f>
        <v>1240.3</v>
      </c>
      <c r="I53" s="32">
        <f t="shared" si="14"/>
        <v>4960.8640445000001</v>
      </c>
      <c r="J53" s="20"/>
    </row>
    <row r="54" spans="1:10" ht="18.75" x14ac:dyDescent="0.3">
      <c r="D54" s="6"/>
      <c r="E54" s="6"/>
      <c r="F54" s="6"/>
      <c r="G54" s="5"/>
      <c r="H54" s="5"/>
      <c r="I54" s="5"/>
    </row>
    <row r="55" spans="1:10" ht="18.75" x14ac:dyDescent="0.3">
      <c r="B55" s="66"/>
      <c r="C55" s="5"/>
      <c r="D55" s="5"/>
      <c r="E55" s="5"/>
      <c r="F55" s="5"/>
    </row>
  </sheetData>
  <mergeCells count="22">
    <mergeCell ref="A3:A5"/>
    <mergeCell ref="B3:B5"/>
    <mergeCell ref="C3:C5"/>
    <mergeCell ref="D3:D5"/>
    <mergeCell ref="E3:E5"/>
    <mergeCell ref="B1:I1"/>
    <mergeCell ref="B53:C53"/>
    <mergeCell ref="B6:B11"/>
    <mergeCell ref="B12:B21"/>
    <mergeCell ref="B22:B29"/>
    <mergeCell ref="B30:B36"/>
    <mergeCell ref="B37:B43"/>
    <mergeCell ref="B44:B47"/>
    <mergeCell ref="B48:B52"/>
    <mergeCell ref="J37:J41"/>
    <mergeCell ref="J7:J9"/>
    <mergeCell ref="J3:J5"/>
    <mergeCell ref="G4:G5"/>
    <mergeCell ref="H4:H5"/>
    <mergeCell ref="I4:I5"/>
    <mergeCell ref="F3:F5"/>
    <mergeCell ref="G3:I3"/>
  </mergeCells>
  <pageMargins left="0.19685039370078741" right="0.11811023622047245" top="0.55118110236220474" bottom="0.35433070866141736" header="0.11811023622047245" footer="0.11811023622047245"/>
  <pageSetup paperSize="9" scale="9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Лист2</vt:lpstr>
      <vt:lpstr>Лист2!Заголовки_для_печати</vt:lpstr>
      <vt:lpstr>Лист2!Область_печати</vt:lpstr>
    </vt:vector>
  </TitlesOfParts>
  <Company>org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Кознова Анна Александровна</dc:creator>
  <cp:lastModifiedBy>buh5</cp:lastModifiedBy>
  <cp:lastPrinted>2020-12-29T12:43:55Z</cp:lastPrinted>
  <dcterms:created xsi:type="dcterms:W3CDTF">2017-03-17T06:26:42Z</dcterms:created>
  <dcterms:modified xsi:type="dcterms:W3CDTF">2020-12-29T13:26:56Z</dcterms:modified>
</cp:coreProperties>
</file>